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 activeTab="1"/>
  </bookViews>
  <sheets>
    <sheet name="2020" sheetId="1" r:id="rId1"/>
    <sheet name="2022" sheetId="3" r:id="rId2"/>
  </sheets>
  <definedNames>
    <definedName name="_xlnm._FilterDatabase" localSheetId="0" hidden="1">'2020'!$A$1:$F$38</definedName>
    <definedName name="_xlnm._FilterDatabase" localSheetId="1" hidden="1">'2022'!$A$2:$AE$2</definedName>
  </definedNames>
  <calcPr calcId="125725"/>
</workbook>
</file>

<file path=xl/calcChain.xml><?xml version="1.0" encoding="utf-8"?>
<calcChain xmlns="http://schemas.openxmlformats.org/spreadsheetml/2006/main">
  <c r="F4" i="3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"/>
  <c r="AA3"/>
  <c r="U3" s="1"/>
  <c r="Z3"/>
  <c r="T3" s="1"/>
  <c r="T6"/>
  <c r="T8"/>
  <c r="U8"/>
  <c r="V8" s="1"/>
  <c r="T5"/>
  <c r="U5"/>
  <c r="V5" s="1"/>
  <c r="T4"/>
  <c r="U4"/>
  <c r="U6"/>
  <c r="T7"/>
  <c r="U7"/>
  <c r="T9"/>
  <c r="U9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"/>
  <c r="C4"/>
  <c r="E4" s="1"/>
  <c r="C5"/>
  <c r="E5" s="1"/>
  <c r="C6"/>
  <c r="E6" s="1"/>
  <c r="C7"/>
  <c r="E7" s="1"/>
  <c r="C8"/>
  <c r="E8" s="1"/>
  <c r="C9"/>
  <c r="E9" s="1"/>
  <c r="C10"/>
  <c r="E10" s="1"/>
  <c r="C11"/>
  <c r="E11" s="1"/>
  <c r="C12"/>
  <c r="E12" s="1"/>
  <c r="C13"/>
  <c r="E13" s="1"/>
  <c r="C14"/>
  <c r="C15"/>
  <c r="E15" s="1"/>
  <c r="C16"/>
  <c r="E16" s="1"/>
  <c r="C17"/>
  <c r="E17" s="1"/>
  <c r="C18"/>
  <c r="E18" s="1"/>
  <c r="C19"/>
  <c r="E19" s="1"/>
  <c r="C20"/>
  <c r="C21"/>
  <c r="E21" s="1"/>
  <c r="C22"/>
  <c r="E22" s="1"/>
  <c r="C23"/>
  <c r="E23" s="1"/>
  <c r="C24"/>
  <c r="E24" s="1"/>
  <c r="C25"/>
  <c r="E25" s="1"/>
  <c r="C26"/>
  <c r="E26" s="1"/>
  <c r="C27"/>
  <c r="E27" s="1"/>
  <c r="C28"/>
  <c r="E28" s="1"/>
  <c r="C29"/>
  <c r="E29" s="1"/>
  <c r="C30"/>
  <c r="E30" s="1"/>
  <c r="C31"/>
  <c r="E31" s="1"/>
  <c r="C32"/>
  <c r="E32" s="1"/>
  <c r="C33"/>
  <c r="E33" s="1"/>
  <c r="C34"/>
  <c r="E34" s="1"/>
  <c r="C35"/>
  <c r="E35" s="1"/>
  <c r="C36"/>
  <c r="E36" s="1"/>
  <c r="C3"/>
  <c r="E39" i="1"/>
  <c r="D39"/>
  <c r="F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2"/>
  <c r="V6" i="3" l="1"/>
  <c r="V7"/>
  <c r="V4"/>
  <c r="V3"/>
  <c r="W3" s="1"/>
  <c r="V9"/>
  <c r="E14"/>
  <c r="E20"/>
  <c r="D37"/>
  <c r="C37"/>
  <c r="E3"/>
  <c r="F39" i="1"/>
  <c r="W9" i="3" l="1"/>
  <c r="W4"/>
  <c r="W6"/>
  <c r="W5"/>
  <c r="W7"/>
  <c r="W8"/>
  <c r="E37"/>
</calcChain>
</file>

<file path=xl/sharedStrings.xml><?xml version="1.0" encoding="utf-8"?>
<sst xmlns="http://schemas.openxmlformats.org/spreadsheetml/2006/main" count="230" uniqueCount="83">
  <si>
    <t>Jméno</t>
  </si>
  <si>
    <t>Tým</t>
  </si>
  <si>
    <t>Kategorie</t>
  </si>
  <si>
    <t>Góly</t>
  </si>
  <si>
    <t>Nahrávky</t>
  </si>
  <si>
    <t>Kanadské bodování</t>
  </si>
  <si>
    <t>Hynek</t>
  </si>
  <si>
    <t>Namas</t>
  </si>
  <si>
    <t>Med</t>
  </si>
  <si>
    <t>Rajče</t>
  </si>
  <si>
    <t>Šídlo</t>
  </si>
  <si>
    <t>Jirka</t>
  </si>
  <si>
    <t>Hříbek</t>
  </si>
  <si>
    <t>Stoky</t>
  </si>
  <si>
    <t>Franta</t>
  </si>
  <si>
    <t>Matěj</t>
  </si>
  <si>
    <t>Šmoula</t>
  </si>
  <si>
    <t>Slávek</t>
  </si>
  <si>
    <t>Budík</t>
  </si>
  <si>
    <t>Ondra</t>
  </si>
  <si>
    <t>Pončo</t>
  </si>
  <si>
    <t>Hobit</t>
  </si>
  <si>
    <t>Sopi</t>
  </si>
  <si>
    <t>Karin</t>
  </si>
  <si>
    <t>Žížala</t>
  </si>
  <si>
    <t>Makatai</t>
  </si>
  <si>
    <t>Itonkasan</t>
  </si>
  <si>
    <t>B</t>
  </si>
  <si>
    <t>Wačintonka</t>
  </si>
  <si>
    <t>Vevis</t>
  </si>
  <si>
    <t>Jaroch</t>
  </si>
  <si>
    <t>Robert</t>
  </si>
  <si>
    <t>Červenáček</t>
  </si>
  <si>
    <t>Verča</t>
  </si>
  <si>
    <t>Roman</t>
  </si>
  <si>
    <t>Hadička</t>
  </si>
  <si>
    <t>Kora</t>
  </si>
  <si>
    <t>Standa</t>
  </si>
  <si>
    <t>Čantepi</t>
  </si>
  <si>
    <t>Filip</t>
  </si>
  <si>
    <t>Marťa</t>
  </si>
  <si>
    <t>Watoknapa</t>
  </si>
  <si>
    <t>Migrin</t>
  </si>
  <si>
    <t>Č</t>
  </si>
  <si>
    <t>do 18</t>
  </si>
  <si>
    <t>Dřívko</t>
  </si>
  <si>
    <t>18+</t>
  </si>
  <si>
    <t>Hráči</t>
  </si>
  <si>
    <t>Obdržené góly</t>
  </si>
  <si>
    <t>Zákroky</t>
  </si>
  <si>
    <t>Úspěšnost</t>
  </si>
  <si>
    <t>Filda</t>
  </si>
  <si>
    <t>Chroust</t>
  </si>
  <si>
    <t>Pecan</t>
  </si>
  <si>
    <t>Jantar</t>
  </si>
  <si>
    <t>Regé</t>
  </si>
  <si>
    <t>Bobo</t>
  </si>
  <si>
    <t>Hmyzák</t>
  </si>
  <si>
    <t>Mates</t>
  </si>
  <si>
    <t>Mersi</t>
  </si>
  <si>
    <t>Bárt</t>
  </si>
  <si>
    <t>Thalie</t>
  </si>
  <si>
    <t>Raf</t>
  </si>
  <si>
    <t>Waope</t>
  </si>
  <si>
    <t>Bobeš</t>
  </si>
  <si>
    <t>Výzva</t>
  </si>
  <si>
    <t>G1</t>
  </si>
  <si>
    <t>N1</t>
  </si>
  <si>
    <t>G2</t>
  </si>
  <si>
    <t>N2</t>
  </si>
  <si>
    <t>G3</t>
  </si>
  <si>
    <t>N3</t>
  </si>
  <si>
    <t>G4</t>
  </si>
  <si>
    <t>N4</t>
  </si>
  <si>
    <t>Marty</t>
  </si>
  <si>
    <t>Z1</t>
  </si>
  <si>
    <t>Z2</t>
  </si>
  <si>
    <t>Z3</t>
  </si>
  <si>
    <t>Z4</t>
  </si>
  <si>
    <t>Pořadí</t>
  </si>
  <si>
    <t>Brankáři</t>
  </si>
  <si>
    <t>Pořadí KB</t>
  </si>
  <si>
    <t>Koeficient sólovitosti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</si>
</sst>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1" fillId="2" borderId="0" xfId="0" applyFont="1" applyFill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2" fillId="0" borderId="0" xfId="0" applyFont="1"/>
    <xf numFmtId="0" fontId="0" fillId="0" borderId="0" xfId="0" applyFont="1"/>
    <xf numFmtId="10" fontId="0" fillId="0" borderId="0" xfId="0" applyNumberFormat="1"/>
    <xf numFmtId="0" fontId="0" fillId="0" borderId="0" xfId="0" applyNumberFormat="1"/>
    <xf numFmtId="2" fontId="0" fillId="0" borderId="0" xfId="0" applyNumberFormat="1"/>
    <xf numFmtId="2" fontId="2" fillId="0" borderId="0" xfId="0" applyNumberFormat="1" applyFo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workbookViewId="0"/>
  </sheetViews>
  <sheetFormatPr defaultRowHeight="15"/>
  <cols>
    <col min="1" max="1" width="11.42578125" bestFit="1" customWidth="1"/>
    <col min="2" max="2" width="9.28515625" bestFit="1" customWidth="1"/>
    <col min="3" max="3" width="14.140625" bestFit="1" customWidth="1"/>
    <col min="4" max="4" width="9.7109375" bestFit="1" customWidth="1"/>
    <col min="5" max="5" width="12.85546875" bestFit="1" customWidth="1"/>
    <col min="6" max="6" width="14" bestFit="1" customWidth="1"/>
  </cols>
  <sheetData>
    <row r="1" spans="1:6" s="1" customFormat="1" ht="3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t="s">
        <v>6</v>
      </c>
      <c r="B2" t="s">
        <v>27</v>
      </c>
      <c r="C2" t="s">
        <v>44</v>
      </c>
      <c r="D2">
        <v>11</v>
      </c>
      <c r="E2">
        <v>4</v>
      </c>
      <c r="F2">
        <f>D2+E2</f>
        <v>15</v>
      </c>
    </row>
    <row r="3" spans="1:6">
      <c r="A3" t="s">
        <v>7</v>
      </c>
      <c r="B3" t="s">
        <v>27</v>
      </c>
      <c r="C3" t="s">
        <v>44</v>
      </c>
      <c r="D3">
        <v>0</v>
      </c>
      <c r="E3">
        <v>2</v>
      </c>
      <c r="F3">
        <f t="shared" ref="F3:F38" si="0">D3+E3</f>
        <v>2</v>
      </c>
    </row>
    <row r="4" spans="1:6">
      <c r="A4" t="s">
        <v>8</v>
      </c>
      <c r="B4" t="s">
        <v>27</v>
      </c>
      <c r="C4" t="s">
        <v>44</v>
      </c>
      <c r="D4">
        <v>8</v>
      </c>
      <c r="E4">
        <v>4</v>
      </c>
      <c r="F4">
        <f t="shared" si="0"/>
        <v>12</v>
      </c>
    </row>
    <row r="5" spans="1:6">
      <c r="A5" t="s">
        <v>9</v>
      </c>
      <c r="B5" t="s">
        <v>27</v>
      </c>
      <c r="C5" t="s">
        <v>44</v>
      </c>
      <c r="D5">
        <v>14</v>
      </c>
      <c r="E5">
        <v>4</v>
      </c>
      <c r="F5">
        <f t="shared" si="0"/>
        <v>18</v>
      </c>
    </row>
    <row r="6" spans="1:6">
      <c r="A6" t="s">
        <v>10</v>
      </c>
      <c r="B6" t="s">
        <v>27</v>
      </c>
      <c r="C6" t="s">
        <v>46</v>
      </c>
      <c r="D6">
        <v>56</v>
      </c>
      <c r="E6">
        <v>22</v>
      </c>
      <c r="F6">
        <f t="shared" si="0"/>
        <v>78</v>
      </c>
    </row>
    <row r="7" spans="1:6">
      <c r="A7" t="s">
        <v>11</v>
      </c>
      <c r="B7" t="s">
        <v>27</v>
      </c>
      <c r="C7" t="s">
        <v>46</v>
      </c>
      <c r="D7">
        <v>27</v>
      </c>
      <c r="E7">
        <v>12</v>
      </c>
      <c r="F7">
        <f t="shared" si="0"/>
        <v>39</v>
      </c>
    </row>
    <row r="8" spans="1:6">
      <c r="A8" t="s">
        <v>12</v>
      </c>
      <c r="B8" t="s">
        <v>27</v>
      </c>
      <c r="C8" t="s">
        <v>46</v>
      </c>
      <c r="D8">
        <v>19</v>
      </c>
      <c r="E8">
        <v>10</v>
      </c>
      <c r="F8">
        <f t="shared" si="0"/>
        <v>29</v>
      </c>
    </row>
    <row r="9" spans="1:6">
      <c r="A9" t="s">
        <v>13</v>
      </c>
      <c r="B9" t="s">
        <v>27</v>
      </c>
      <c r="C9" t="s">
        <v>46</v>
      </c>
      <c r="D9">
        <v>12</v>
      </c>
      <c r="E9">
        <v>7</v>
      </c>
      <c r="F9">
        <f t="shared" si="0"/>
        <v>19</v>
      </c>
    </row>
    <row r="10" spans="1:6">
      <c r="A10" t="s">
        <v>14</v>
      </c>
      <c r="B10" t="s">
        <v>27</v>
      </c>
      <c r="C10" t="s">
        <v>46</v>
      </c>
      <c r="D10">
        <v>1</v>
      </c>
      <c r="E10">
        <v>1</v>
      </c>
      <c r="F10">
        <f t="shared" si="0"/>
        <v>2</v>
      </c>
    </row>
    <row r="11" spans="1:6">
      <c r="A11" t="s">
        <v>15</v>
      </c>
      <c r="B11" t="s">
        <v>27</v>
      </c>
      <c r="C11" t="s">
        <v>44</v>
      </c>
      <c r="D11">
        <v>22</v>
      </c>
      <c r="E11">
        <v>5</v>
      </c>
      <c r="F11">
        <f t="shared" si="0"/>
        <v>27</v>
      </c>
    </row>
    <row r="12" spans="1:6">
      <c r="A12" t="s">
        <v>16</v>
      </c>
      <c r="B12" t="s">
        <v>27</v>
      </c>
      <c r="C12" t="s">
        <v>46</v>
      </c>
      <c r="D12">
        <v>2</v>
      </c>
      <c r="E12">
        <v>2</v>
      </c>
      <c r="F12">
        <f t="shared" si="0"/>
        <v>4</v>
      </c>
    </row>
    <row r="13" spans="1:6">
      <c r="A13" t="s">
        <v>17</v>
      </c>
      <c r="B13" t="s">
        <v>27</v>
      </c>
      <c r="C13" t="s">
        <v>46</v>
      </c>
      <c r="D13">
        <v>19</v>
      </c>
      <c r="E13">
        <v>7</v>
      </c>
      <c r="F13">
        <f t="shared" si="0"/>
        <v>26</v>
      </c>
    </row>
    <row r="14" spans="1:6">
      <c r="A14" t="s">
        <v>18</v>
      </c>
      <c r="B14" t="s">
        <v>27</v>
      </c>
      <c r="C14" t="s">
        <v>46</v>
      </c>
      <c r="D14">
        <v>7</v>
      </c>
      <c r="E14">
        <v>1</v>
      </c>
      <c r="F14">
        <f t="shared" si="0"/>
        <v>8</v>
      </c>
    </row>
    <row r="15" spans="1:6">
      <c r="A15" t="s">
        <v>19</v>
      </c>
      <c r="B15" t="s">
        <v>27</v>
      </c>
      <c r="C15" t="s">
        <v>44</v>
      </c>
      <c r="D15">
        <v>21</v>
      </c>
      <c r="E15">
        <v>7</v>
      </c>
      <c r="F15">
        <f t="shared" si="0"/>
        <v>28</v>
      </c>
    </row>
    <row r="16" spans="1:6">
      <c r="A16" t="s">
        <v>20</v>
      </c>
      <c r="B16" t="s">
        <v>27</v>
      </c>
      <c r="C16" t="s">
        <v>46</v>
      </c>
      <c r="D16">
        <v>8</v>
      </c>
      <c r="E16">
        <v>0</v>
      </c>
      <c r="F16">
        <f t="shared" si="0"/>
        <v>8</v>
      </c>
    </row>
    <row r="17" spans="1:6">
      <c r="A17" t="s">
        <v>21</v>
      </c>
      <c r="B17" t="s">
        <v>27</v>
      </c>
      <c r="C17" t="s">
        <v>44</v>
      </c>
      <c r="D17">
        <v>2</v>
      </c>
      <c r="E17">
        <v>1</v>
      </c>
      <c r="F17">
        <f t="shared" si="0"/>
        <v>3</v>
      </c>
    </row>
    <row r="18" spans="1:6">
      <c r="A18" t="s">
        <v>22</v>
      </c>
      <c r="B18" t="s">
        <v>27</v>
      </c>
      <c r="C18" t="s">
        <v>46</v>
      </c>
      <c r="D18">
        <v>3</v>
      </c>
      <c r="E18">
        <v>2</v>
      </c>
      <c r="F18">
        <f t="shared" si="0"/>
        <v>5</v>
      </c>
    </row>
    <row r="19" spans="1:6">
      <c r="A19" t="s">
        <v>23</v>
      </c>
      <c r="B19" t="s">
        <v>27</v>
      </c>
      <c r="C19" t="s">
        <v>46</v>
      </c>
      <c r="D19">
        <v>10</v>
      </c>
      <c r="E19">
        <v>3</v>
      </c>
      <c r="F19">
        <f t="shared" si="0"/>
        <v>13</v>
      </c>
    </row>
    <row r="20" spans="1:6">
      <c r="A20" t="s">
        <v>24</v>
      </c>
      <c r="B20" t="s">
        <v>27</v>
      </c>
      <c r="C20" t="s">
        <v>44</v>
      </c>
      <c r="D20">
        <v>0</v>
      </c>
      <c r="E20">
        <v>0</v>
      </c>
      <c r="F20">
        <f t="shared" si="0"/>
        <v>0</v>
      </c>
    </row>
    <row r="21" spans="1:6">
      <c r="A21" t="s">
        <v>25</v>
      </c>
      <c r="B21" t="s">
        <v>27</v>
      </c>
      <c r="C21" t="s">
        <v>46</v>
      </c>
      <c r="D21">
        <v>2</v>
      </c>
      <c r="E21">
        <v>3</v>
      </c>
      <c r="F21">
        <f t="shared" si="0"/>
        <v>5</v>
      </c>
    </row>
    <row r="22" spans="1:6">
      <c r="A22" t="s">
        <v>26</v>
      </c>
      <c r="B22" t="s">
        <v>27</v>
      </c>
      <c r="C22" t="s">
        <v>46</v>
      </c>
      <c r="D22">
        <v>0</v>
      </c>
      <c r="E22">
        <v>2</v>
      </c>
      <c r="F22">
        <f t="shared" si="0"/>
        <v>2</v>
      </c>
    </row>
    <row r="23" spans="1:6">
      <c r="A23" t="s">
        <v>28</v>
      </c>
      <c r="B23" t="s">
        <v>43</v>
      </c>
      <c r="C23" t="s">
        <v>46</v>
      </c>
      <c r="D23">
        <v>28</v>
      </c>
      <c r="E23">
        <v>9</v>
      </c>
      <c r="F23">
        <f t="shared" si="0"/>
        <v>37</v>
      </c>
    </row>
    <row r="24" spans="1:6">
      <c r="A24" t="s">
        <v>29</v>
      </c>
      <c r="B24" t="s">
        <v>43</v>
      </c>
      <c r="C24" t="s">
        <v>46</v>
      </c>
      <c r="D24">
        <v>10</v>
      </c>
      <c r="E24">
        <v>13</v>
      </c>
      <c r="F24">
        <f t="shared" si="0"/>
        <v>23</v>
      </c>
    </row>
    <row r="25" spans="1:6">
      <c r="A25" t="s">
        <v>30</v>
      </c>
      <c r="B25" t="s">
        <v>43</v>
      </c>
      <c r="C25" t="s">
        <v>44</v>
      </c>
      <c r="D25">
        <v>22</v>
      </c>
      <c r="E25">
        <v>13</v>
      </c>
      <c r="F25">
        <f t="shared" si="0"/>
        <v>35</v>
      </c>
    </row>
    <row r="26" spans="1:6">
      <c r="A26" t="s">
        <v>31</v>
      </c>
      <c r="B26" t="s">
        <v>43</v>
      </c>
      <c r="C26" t="s">
        <v>44</v>
      </c>
      <c r="D26">
        <v>0</v>
      </c>
      <c r="E26">
        <v>4</v>
      </c>
      <c r="F26">
        <f t="shared" si="0"/>
        <v>4</v>
      </c>
    </row>
    <row r="27" spans="1:6">
      <c r="A27" t="s">
        <v>32</v>
      </c>
      <c r="B27" t="s">
        <v>43</v>
      </c>
      <c r="C27" t="s">
        <v>46</v>
      </c>
      <c r="D27">
        <v>21</v>
      </c>
      <c r="E27">
        <v>9</v>
      </c>
      <c r="F27">
        <f t="shared" si="0"/>
        <v>30</v>
      </c>
    </row>
    <row r="28" spans="1:6">
      <c r="A28" t="s">
        <v>33</v>
      </c>
      <c r="B28" t="s">
        <v>43</v>
      </c>
      <c r="C28" t="s">
        <v>46</v>
      </c>
      <c r="D28">
        <v>16</v>
      </c>
      <c r="E28">
        <v>3</v>
      </c>
      <c r="F28">
        <f t="shared" si="0"/>
        <v>19</v>
      </c>
    </row>
    <row r="29" spans="1:6">
      <c r="A29" t="s">
        <v>34</v>
      </c>
      <c r="B29" t="s">
        <v>43</v>
      </c>
      <c r="C29" t="s">
        <v>46</v>
      </c>
      <c r="D29">
        <v>72</v>
      </c>
      <c r="E29">
        <v>44</v>
      </c>
      <c r="F29">
        <f t="shared" si="0"/>
        <v>116</v>
      </c>
    </row>
    <row r="30" spans="1:6">
      <c r="A30" t="s">
        <v>35</v>
      </c>
      <c r="B30" t="s">
        <v>43</v>
      </c>
      <c r="C30" t="s">
        <v>46</v>
      </c>
      <c r="D30">
        <v>10</v>
      </c>
      <c r="E30">
        <v>10</v>
      </c>
      <c r="F30">
        <f t="shared" si="0"/>
        <v>20</v>
      </c>
    </row>
    <row r="31" spans="1:6">
      <c r="A31" t="s">
        <v>36</v>
      </c>
      <c r="B31" t="s">
        <v>43</v>
      </c>
      <c r="C31" t="s">
        <v>46</v>
      </c>
      <c r="D31">
        <v>3</v>
      </c>
      <c r="E31">
        <v>2</v>
      </c>
      <c r="F31">
        <f t="shared" si="0"/>
        <v>5</v>
      </c>
    </row>
    <row r="32" spans="1:6">
      <c r="A32" t="s">
        <v>37</v>
      </c>
      <c r="B32" t="s">
        <v>43</v>
      </c>
      <c r="C32" t="s">
        <v>46</v>
      </c>
      <c r="D32">
        <v>44</v>
      </c>
      <c r="E32">
        <v>25</v>
      </c>
      <c r="F32">
        <f t="shared" si="0"/>
        <v>69</v>
      </c>
    </row>
    <row r="33" spans="1:6">
      <c r="A33" t="s">
        <v>38</v>
      </c>
      <c r="B33" t="s">
        <v>43</v>
      </c>
      <c r="C33" t="s">
        <v>46</v>
      </c>
      <c r="D33">
        <v>4</v>
      </c>
      <c r="E33">
        <v>2</v>
      </c>
      <c r="F33">
        <f t="shared" si="0"/>
        <v>6</v>
      </c>
    </row>
    <row r="34" spans="1:6">
      <c r="A34" t="s">
        <v>39</v>
      </c>
      <c r="B34" t="s">
        <v>43</v>
      </c>
      <c r="C34" t="s">
        <v>44</v>
      </c>
      <c r="D34">
        <v>22</v>
      </c>
      <c r="E34">
        <v>10</v>
      </c>
      <c r="F34">
        <f t="shared" si="0"/>
        <v>32</v>
      </c>
    </row>
    <row r="35" spans="1:6">
      <c r="A35" t="s">
        <v>40</v>
      </c>
      <c r="B35" t="s">
        <v>43</v>
      </c>
      <c r="C35" t="s">
        <v>46</v>
      </c>
      <c r="D35">
        <v>1</v>
      </c>
      <c r="E35">
        <v>2</v>
      </c>
      <c r="F35">
        <f t="shared" si="0"/>
        <v>3</v>
      </c>
    </row>
    <row r="36" spans="1:6">
      <c r="A36" t="s">
        <v>45</v>
      </c>
      <c r="B36" t="s">
        <v>43</v>
      </c>
      <c r="C36" t="s">
        <v>46</v>
      </c>
      <c r="D36">
        <v>0</v>
      </c>
      <c r="E36">
        <v>0</v>
      </c>
      <c r="F36">
        <f t="shared" si="0"/>
        <v>0</v>
      </c>
    </row>
    <row r="37" spans="1:6">
      <c r="A37" t="s">
        <v>41</v>
      </c>
      <c r="B37" t="s">
        <v>43</v>
      </c>
      <c r="C37" t="s">
        <v>46</v>
      </c>
      <c r="D37">
        <v>1</v>
      </c>
      <c r="E37">
        <v>2</v>
      </c>
      <c r="F37">
        <f t="shared" si="0"/>
        <v>3</v>
      </c>
    </row>
    <row r="38" spans="1:6">
      <c r="A38" t="s">
        <v>42</v>
      </c>
      <c r="B38" t="s">
        <v>43</v>
      </c>
      <c r="C38" t="s">
        <v>46</v>
      </c>
      <c r="D38">
        <v>0</v>
      </c>
      <c r="E38">
        <v>3</v>
      </c>
      <c r="F38">
        <f t="shared" si="0"/>
        <v>3</v>
      </c>
    </row>
    <row r="39" spans="1:6">
      <c r="D39" s="2">
        <f>SUBTOTAL(9,D2:D38)</f>
        <v>498</v>
      </c>
      <c r="E39" s="2">
        <f t="shared" ref="E39:F39" si="1">SUBTOTAL(9,E2:E38)</f>
        <v>250</v>
      </c>
      <c r="F39" s="2">
        <f t="shared" si="1"/>
        <v>748</v>
      </c>
    </row>
  </sheetData>
  <autoFilter ref="A1:F38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37"/>
  <sheetViews>
    <sheetView tabSelected="1" workbookViewId="0">
      <pane ySplit="2" topLeftCell="A3" activePane="bottomLeft" state="frozen"/>
      <selection pane="bottomLeft" activeCell="A3" sqref="A3"/>
    </sheetView>
  </sheetViews>
  <sheetFormatPr defaultRowHeight="15"/>
  <cols>
    <col min="1" max="1" width="11.42578125" bestFit="1" customWidth="1"/>
    <col min="2" max="2" width="9.28515625" bestFit="1" customWidth="1"/>
    <col min="3" max="3" width="9.7109375" bestFit="1" customWidth="1"/>
    <col min="4" max="4" width="12.85546875" bestFit="1" customWidth="1"/>
    <col min="5" max="7" width="14" customWidth="1"/>
    <col min="8" max="15" width="8" hidden="1" customWidth="1"/>
    <col min="20" max="20" width="18.5703125" bestFit="1" customWidth="1"/>
    <col min="21" max="21" width="12.42578125" bestFit="1" customWidth="1"/>
    <col min="22" max="22" width="14.85546875" bestFit="1" customWidth="1"/>
    <col min="23" max="23" width="14.85546875" customWidth="1"/>
    <col min="24" max="24" width="8" hidden="1" customWidth="1"/>
    <col min="25" max="25" width="7.5703125" hidden="1" customWidth="1"/>
    <col min="26" max="26" width="8" hidden="1" customWidth="1"/>
    <col min="27" max="27" width="7.5703125" hidden="1" customWidth="1"/>
    <col min="28" max="28" width="8" hidden="1" customWidth="1"/>
    <col min="29" max="29" width="7.5703125" hidden="1" customWidth="1"/>
    <col min="30" max="30" width="8" hidden="1" customWidth="1"/>
    <col min="31" max="31" width="7.5703125" hidden="1" customWidth="1"/>
  </cols>
  <sheetData>
    <row r="1" spans="1:31">
      <c r="A1" s="4" t="s">
        <v>47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  <c r="R1" s="4" t="s">
        <v>80</v>
      </c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6"/>
    </row>
    <row r="2" spans="1:31" s="1" customFormat="1" ht="30">
      <c r="A2" s="7" t="s">
        <v>0</v>
      </c>
      <c r="B2" s="8" t="s">
        <v>1</v>
      </c>
      <c r="C2" s="8" t="s">
        <v>3</v>
      </c>
      <c r="D2" s="8" t="s">
        <v>4</v>
      </c>
      <c r="E2" s="8" t="s">
        <v>5</v>
      </c>
      <c r="F2" s="8" t="s">
        <v>82</v>
      </c>
      <c r="G2" s="9" t="s">
        <v>81</v>
      </c>
      <c r="H2" s="8" t="s">
        <v>66</v>
      </c>
      <c r="I2" s="8" t="s">
        <v>67</v>
      </c>
      <c r="J2" s="8" t="s">
        <v>68</v>
      </c>
      <c r="K2" s="8" t="s">
        <v>69</v>
      </c>
      <c r="L2" s="8" t="s">
        <v>70</v>
      </c>
      <c r="M2" s="8" t="s">
        <v>71</v>
      </c>
      <c r="N2" s="8" t="s">
        <v>72</v>
      </c>
      <c r="O2" s="9" t="s">
        <v>73</v>
      </c>
      <c r="R2" s="7" t="s">
        <v>0</v>
      </c>
      <c r="S2" s="8" t="s">
        <v>1</v>
      </c>
      <c r="T2" s="8" t="s">
        <v>48</v>
      </c>
      <c r="U2" s="8" t="s">
        <v>49</v>
      </c>
      <c r="V2" s="8" t="s">
        <v>50</v>
      </c>
      <c r="W2" s="9" t="s">
        <v>79</v>
      </c>
      <c r="X2" s="8" t="s">
        <v>66</v>
      </c>
      <c r="Y2" s="8" t="s">
        <v>75</v>
      </c>
      <c r="Z2" s="8" t="s">
        <v>68</v>
      </c>
      <c r="AA2" s="8" t="s">
        <v>76</v>
      </c>
      <c r="AB2" s="8" t="s">
        <v>70</v>
      </c>
      <c r="AC2" s="8" t="s">
        <v>77</v>
      </c>
      <c r="AD2" s="8" t="s">
        <v>72</v>
      </c>
      <c r="AE2" s="9" t="s">
        <v>78</v>
      </c>
    </row>
    <row r="3" spans="1:31">
      <c r="A3" t="s">
        <v>35</v>
      </c>
      <c r="B3" t="s">
        <v>27</v>
      </c>
      <c r="C3">
        <f>SUM(H3,J3,L3,N3)</f>
        <v>29</v>
      </c>
      <c r="D3">
        <f>SUM(I3,K3,M3,O3)</f>
        <v>18</v>
      </c>
      <c r="E3">
        <f>C3+D3</f>
        <v>47</v>
      </c>
      <c r="F3" s="14">
        <f>IFERROR(C3/D3,0)</f>
        <v>1.6111111111111112</v>
      </c>
      <c r="G3">
        <f>RANK(E3,$E$3:$E$36,0)</f>
        <v>8</v>
      </c>
      <c r="H3">
        <v>9</v>
      </c>
      <c r="I3">
        <v>5</v>
      </c>
      <c r="J3">
        <v>6</v>
      </c>
      <c r="K3">
        <v>8</v>
      </c>
      <c r="L3">
        <v>2</v>
      </c>
      <c r="M3">
        <v>5</v>
      </c>
      <c r="N3">
        <v>12</v>
      </c>
      <c r="O3">
        <v>0</v>
      </c>
      <c r="R3" t="s">
        <v>45</v>
      </c>
      <c r="S3" t="s">
        <v>27</v>
      </c>
      <c r="T3">
        <f>SUM(X3,Z3,AB3,AD3)</f>
        <v>156</v>
      </c>
      <c r="U3">
        <f>SUM(Y3,AA3,AC3,AE3)</f>
        <v>235</v>
      </c>
      <c r="V3" s="12">
        <f>U3/(T3+U3)</f>
        <v>0.60102301790281332</v>
      </c>
      <c r="W3" s="13">
        <f>RANK(V3,$V$3:$V$9,0)</f>
        <v>1</v>
      </c>
      <c r="Z3">
        <f>38+47</f>
        <v>85</v>
      </c>
      <c r="AA3">
        <f>78+62</f>
        <v>140</v>
      </c>
      <c r="AD3">
        <v>71</v>
      </c>
      <c r="AE3">
        <v>95</v>
      </c>
    </row>
    <row r="4" spans="1:31">
      <c r="A4" t="s">
        <v>51</v>
      </c>
      <c r="B4" t="s">
        <v>27</v>
      </c>
      <c r="C4">
        <f t="shared" ref="C4:C36" si="0">SUM(H4,J4,L4,N4)</f>
        <v>15</v>
      </c>
      <c r="D4">
        <f t="shared" ref="D4:D36" si="1">SUM(I4,K4,M4,O4)</f>
        <v>9</v>
      </c>
      <c r="E4">
        <f t="shared" ref="E4:E36" si="2">C4+D4</f>
        <v>24</v>
      </c>
      <c r="F4" s="14">
        <f t="shared" ref="F4:F37" si="3">IFERROR(C4/D4,0)</f>
        <v>1.6666666666666667</v>
      </c>
      <c r="G4">
        <f>RANK(E4,$E$3:$E$36,0)</f>
        <v>17</v>
      </c>
      <c r="H4">
        <v>5</v>
      </c>
      <c r="I4">
        <v>5</v>
      </c>
      <c r="J4">
        <v>7</v>
      </c>
      <c r="K4">
        <v>2</v>
      </c>
      <c r="L4">
        <v>1</v>
      </c>
      <c r="M4">
        <v>1</v>
      </c>
      <c r="N4">
        <v>2</v>
      </c>
      <c r="O4">
        <v>1</v>
      </c>
      <c r="R4" t="s">
        <v>35</v>
      </c>
      <c r="S4" t="s">
        <v>27</v>
      </c>
      <c r="T4">
        <f t="shared" ref="T4:T9" si="4">SUM(X4,Z4,AB4,AD4)</f>
        <v>38</v>
      </c>
      <c r="U4">
        <f t="shared" ref="U4:U9" si="5">SUM(Y4,AA4,AC4,AE4)</f>
        <v>52</v>
      </c>
      <c r="V4" s="12">
        <f>U4/(T4+U4)</f>
        <v>0.57777777777777772</v>
      </c>
      <c r="W4" s="13">
        <f t="shared" ref="W4:W9" si="6">RANK(V4,$V$3:$V$9,0)</f>
        <v>2</v>
      </c>
      <c r="X4">
        <v>38</v>
      </c>
      <c r="Y4">
        <v>52</v>
      </c>
    </row>
    <row r="5" spans="1:31">
      <c r="A5" t="s">
        <v>52</v>
      </c>
      <c r="B5" t="s">
        <v>27</v>
      </c>
      <c r="C5">
        <f t="shared" si="0"/>
        <v>17</v>
      </c>
      <c r="D5">
        <f t="shared" si="1"/>
        <v>13</v>
      </c>
      <c r="E5">
        <f t="shared" si="2"/>
        <v>30</v>
      </c>
      <c r="F5" s="14">
        <f t="shared" si="3"/>
        <v>1.3076923076923077</v>
      </c>
      <c r="G5">
        <f>RANK(E5,$E$3:$E$36,0)</f>
        <v>14</v>
      </c>
      <c r="H5">
        <v>2</v>
      </c>
      <c r="I5">
        <v>3</v>
      </c>
      <c r="J5">
        <v>8</v>
      </c>
      <c r="K5">
        <v>5</v>
      </c>
      <c r="L5">
        <v>6</v>
      </c>
      <c r="M5">
        <v>1</v>
      </c>
      <c r="N5">
        <v>1</v>
      </c>
      <c r="O5">
        <v>4</v>
      </c>
      <c r="R5" t="s">
        <v>74</v>
      </c>
      <c r="S5" t="s">
        <v>27</v>
      </c>
      <c r="T5">
        <f t="shared" ref="T5" si="7">SUM(X5,Z5,AB5,AD5)</f>
        <v>65</v>
      </c>
      <c r="U5">
        <f t="shared" ref="U5" si="8">SUM(Y5,AA5,AC5,AE5)</f>
        <v>61</v>
      </c>
      <c r="V5" s="12">
        <f t="shared" ref="V5" si="9">U5/(T5+U5)</f>
        <v>0.48412698412698413</v>
      </c>
      <c r="W5" s="13">
        <f t="shared" si="6"/>
        <v>6</v>
      </c>
      <c r="AB5">
        <v>65</v>
      </c>
      <c r="AC5">
        <v>61</v>
      </c>
    </row>
    <row r="6" spans="1:31">
      <c r="A6" t="s">
        <v>11</v>
      </c>
      <c r="B6" t="s">
        <v>27</v>
      </c>
      <c r="C6">
        <f t="shared" si="0"/>
        <v>27</v>
      </c>
      <c r="D6">
        <f t="shared" si="1"/>
        <v>28</v>
      </c>
      <c r="E6">
        <f t="shared" si="2"/>
        <v>55</v>
      </c>
      <c r="F6" s="14">
        <f t="shared" si="3"/>
        <v>0.9642857142857143</v>
      </c>
      <c r="G6">
        <f>RANK(E6,$E$3:$E$36,0)</f>
        <v>3</v>
      </c>
      <c r="H6">
        <v>7</v>
      </c>
      <c r="I6">
        <v>6</v>
      </c>
      <c r="J6">
        <v>12</v>
      </c>
      <c r="K6">
        <v>5</v>
      </c>
      <c r="L6">
        <v>2</v>
      </c>
      <c r="M6">
        <v>6</v>
      </c>
      <c r="N6">
        <v>6</v>
      </c>
      <c r="O6">
        <v>11</v>
      </c>
      <c r="R6" t="s">
        <v>51</v>
      </c>
      <c r="S6" t="s">
        <v>27</v>
      </c>
      <c r="T6">
        <f t="shared" si="4"/>
        <v>53</v>
      </c>
      <c r="U6">
        <f t="shared" si="5"/>
        <v>35</v>
      </c>
      <c r="V6" s="12">
        <f>U6/(T6+U6)</f>
        <v>0.39772727272727271</v>
      </c>
      <c r="W6" s="13">
        <f t="shared" si="6"/>
        <v>7</v>
      </c>
      <c r="X6">
        <v>53</v>
      </c>
      <c r="Y6">
        <v>35</v>
      </c>
    </row>
    <row r="7" spans="1:31">
      <c r="A7" t="s">
        <v>18</v>
      </c>
      <c r="B7" t="s">
        <v>27</v>
      </c>
      <c r="C7">
        <f t="shared" si="0"/>
        <v>9</v>
      </c>
      <c r="D7">
        <f t="shared" si="1"/>
        <v>5</v>
      </c>
      <c r="E7">
        <f t="shared" si="2"/>
        <v>14</v>
      </c>
      <c r="F7" s="14">
        <f t="shared" si="3"/>
        <v>1.8</v>
      </c>
      <c r="G7">
        <f>RANK(E7,$E$3:$E$36,0)</f>
        <v>22</v>
      </c>
      <c r="H7">
        <v>4</v>
      </c>
      <c r="I7">
        <v>2</v>
      </c>
      <c r="J7">
        <v>4</v>
      </c>
      <c r="K7">
        <v>2</v>
      </c>
      <c r="L7">
        <v>1</v>
      </c>
      <c r="M7">
        <v>1</v>
      </c>
      <c r="N7">
        <v>0</v>
      </c>
      <c r="O7">
        <v>0</v>
      </c>
      <c r="R7" t="s">
        <v>42</v>
      </c>
      <c r="S7" t="s">
        <v>43</v>
      </c>
      <c r="T7">
        <f t="shared" si="4"/>
        <v>193</v>
      </c>
      <c r="U7">
        <f t="shared" si="5"/>
        <v>259</v>
      </c>
      <c r="V7" s="12">
        <f>U7/(T7+U7)</f>
        <v>0.57300884955752207</v>
      </c>
      <c r="W7" s="13">
        <f t="shared" si="6"/>
        <v>3</v>
      </c>
      <c r="X7">
        <v>68</v>
      </c>
      <c r="Y7">
        <v>115</v>
      </c>
      <c r="Z7">
        <v>42</v>
      </c>
      <c r="AA7">
        <v>38</v>
      </c>
      <c r="AD7">
        <v>83</v>
      </c>
      <c r="AE7">
        <v>106</v>
      </c>
    </row>
    <row r="8" spans="1:31">
      <c r="A8" t="s">
        <v>9</v>
      </c>
      <c r="B8" t="s">
        <v>27</v>
      </c>
      <c r="C8">
        <f t="shared" si="0"/>
        <v>32</v>
      </c>
      <c r="D8">
        <f t="shared" si="1"/>
        <v>3</v>
      </c>
      <c r="E8">
        <f t="shared" si="2"/>
        <v>35</v>
      </c>
      <c r="F8" s="14">
        <f t="shared" si="3"/>
        <v>10.666666666666666</v>
      </c>
      <c r="G8">
        <f>RANK(E8,$E$3:$E$36,0)</f>
        <v>12</v>
      </c>
      <c r="H8">
        <v>15</v>
      </c>
      <c r="I8">
        <v>0</v>
      </c>
      <c r="J8">
        <v>9</v>
      </c>
      <c r="K8">
        <v>1</v>
      </c>
      <c r="L8">
        <v>2</v>
      </c>
      <c r="M8">
        <v>1</v>
      </c>
      <c r="N8">
        <v>6</v>
      </c>
      <c r="O8">
        <v>1</v>
      </c>
      <c r="R8" t="s">
        <v>60</v>
      </c>
      <c r="S8" t="s">
        <v>43</v>
      </c>
      <c r="T8">
        <f t="shared" ref="T8" si="10">SUM(X8,Z8,AB8,AD8)</f>
        <v>46</v>
      </c>
      <c r="U8">
        <f t="shared" ref="U8" si="11">SUM(Y8,AA8,AC8,AE8)</f>
        <v>54</v>
      </c>
      <c r="V8" s="12">
        <f t="shared" ref="V8" si="12">U8/(T8+U8)</f>
        <v>0.54</v>
      </c>
      <c r="W8" s="13">
        <f t="shared" si="6"/>
        <v>5</v>
      </c>
      <c r="AB8">
        <v>46</v>
      </c>
      <c r="AC8">
        <v>54</v>
      </c>
    </row>
    <row r="9" spans="1:31">
      <c r="A9" t="s">
        <v>12</v>
      </c>
      <c r="B9" t="s">
        <v>27</v>
      </c>
      <c r="C9">
        <f t="shared" si="0"/>
        <v>20</v>
      </c>
      <c r="D9">
        <f t="shared" si="1"/>
        <v>14</v>
      </c>
      <c r="E9">
        <f t="shared" si="2"/>
        <v>34</v>
      </c>
      <c r="F9" s="14">
        <f t="shared" si="3"/>
        <v>1.4285714285714286</v>
      </c>
      <c r="G9">
        <f>RANK(E9,$E$3:$E$36,0)</f>
        <v>13</v>
      </c>
      <c r="H9">
        <v>5</v>
      </c>
      <c r="I9">
        <v>4</v>
      </c>
      <c r="J9">
        <v>8</v>
      </c>
      <c r="K9">
        <v>6</v>
      </c>
      <c r="L9">
        <v>2</v>
      </c>
      <c r="M9">
        <v>1</v>
      </c>
      <c r="N9">
        <v>5</v>
      </c>
      <c r="O9">
        <v>3</v>
      </c>
      <c r="R9" t="s">
        <v>34</v>
      </c>
      <c r="S9" t="s">
        <v>43</v>
      </c>
      <c r="T9">
        <f t="shared" si="4"/>
        <v>43</v>
      </c>
      <c r="U9">
        <f t="shared" si="5"/>
        <v>55</v>
      </c>
      <c r="V9" s="12">
        <f>U9/(T9+U9)</f>
        <v>0.56122448979591832</v>
      </c>
      <c r="W9" s="13">
        <f t="shared" si="6"/>
        <v>4</v>
      </c>
      <c r="Z9">
        <v>43</v>
      </c>
      <c r="AA9">
        <v>55</v>
      </c>
    </row>
    <row r="10" spans="1:31">
      <c r="A10" t="s">
        <v>74</v>
      </c>
      <c r="B10" t="s">
        <v>27</v>
      </c>
      <c r="C10">
        <f t="shared" si="0"/>
        <v>36</v>
      </c>
      <c r="D10">
        <f t="shared" si="1"/>
        <v>14</v>
      </c>
      <c r="E10">
        <f t="shared" si="2"/>
        <v>50</v>
      </c>
      <c r="F10" s="14">
        <f t="shared" si="3"/>
        <v>2.5714285714285716</v>
      </c>
      <c r="G10">
        <f>RANK(E10,$E$3:$E$36,0)</f>
        <v>6</v>
      </c>
      <c r="H10">
        <v>10</v>
      </c>
      <c r="I10">
        <v>3</v>
      </c>
      <c r="J10">
        <v>12</v>
      </c>
      <c r="K10">
        <v>9</v>
      </c>
      <c r="L10">
        <v>0</v>
      </c>
      <c r="M10">
        <v>1</v>
      </c>
      <c r="N10">
        <v>14</v>
      </c>
      <c r="O10">
        <v>1</v>
      </c>
    </row>
    <row r="11" spans="1:31">
      <c r="A11" t="s">
        <v>28</v>
      </c>
      <c r="B11" t="s">
        <v>27</v>
      </c>
      <c r="C11">
        <f t="shared" si="0"/>
        <v>24</v>
      </c>
      <c r="D11">
        <f t="shared" si="1"/>
        <v>16</v>
      </c>
      <c r="E11">
        <f t="shared" si="2"/>
        <v>40</v>
      </c>
      <c r="F11" s="14">
        <f t="shared" si="3"/>
        <v>1.5</v>
      </c>
      <c r="G11">
        <f>RANK(E11,$E$3:$E$36,0)</f>
        <v>11</v>
      </c>
      <c r="H11">
        <v>10</v>
      </c>
      <c r="I11">
        <v>9</v>
      </c>
      <c r="J11">
        <v>6</v>
      </c>
      <c r="K11">
        <v>1</v>
      </c>
      <c r="L11">
        <v>4</v>
      </c>
      <c r="M11">
        <v>0</v>
      </c>
      <c r="N11">
        <v>4</v>
      </c>
      <c r="O11">
        <v>6</v>
      </c>
    </row>
    <row r="12" spans="1:31">
      <c r="A12" t="s">
        <v>53</v>
      </c>
      <c r="B12" t="s">
        <v>27</v>
      </c>
      <c r="C12">
        <f t="shared" si="0"/>
        <v>37</v>
      </c>
      <c r="D12">
        <f t="shared" si="1"/>
        <v>10</v>
      </c>
      <c r="E12">
        <f t="shared" si="2"/>
        <v>47</v>
      </c>
      <c r="F12" s="14">
        <f t="shared" si="3"/>
        <v>3.7</v>
      </c>
      <c r="G12">
        <f>RANK(E12,$E$3:$E$36,0)</f>
        <v>8</v>
      </c>
      <c r="H12">
        <v>1</v>
      </c>
      <c r="I12">
        <v>0</v>
      </c>
      <c r="J12">
        <v>13</v>
      </c>
      <c r="K12">
        <v>5</v>
      </c>
      <c r="L12">
        <v>12</v>
      </c>
      <c r="M12">
        <v>2</v>
      </c>
      <c r="N12">
        <v>11</v>
      </c>
      <c r="O12">
        <v>3</v>
      </c>
    </row>
    <row r="13" spans="1:31">
      <c r="A13" t="s">
        <v>45</v>
      </c>
      <c r="B13" t="s">
        <v>27</v>
      </c>
      <c r="C13">
        <f t="shared" si="0"/>
        <v>0</v>
      </c>
      <c r="D13">
        <f t="shared" si="1"/>
        <v>3</v>
      </c>
      <c r="E13">
        <f t="shared" si="2"/>
        <v>3</v>
      </c>
      <c r="F13" s="14">
        <f t="shared" si="3"/>
        <v>0</v>
      </c>
      <c r="G13">
        <f>RANK(E13,$E$3:$E$36,0)</f>
        <v>31</v>
      </c>
      <c r="H13">
        <v>0</v>
      </c>
      <c r="I13">
        <v>0</v>
      </c>
      <c r="J13">
        <v>0</v>
      </c>
      <c r="K13">
        <v>2</v>
      </c>
      <c r="L13">
        <v>0</v>
      </c>
      <c r="M13">
        <v>0</v>
      </c>
      <c r="N13">
        <v>0</v>
      </c>
      <c r="O13">
        <v>1</v>
      </c>
    </row>
    <row r="14" spans="1:31">
      <c r="A14" t="s">
        <v>54</v>
      </c>
      <c r="B14" t="s">
        <v>27</v>
      </c>
      <c r="C14">
        <f t="shared" si="0"/>
        <v>6</v>
      </c>
      <c r="D14">
        <f t="shared" si="1"/>
        <v>2</v>
      </c>
      <c r="E14">
        <f t="shared" si="2"/>
        <v>8</v>
      </c>
      <c r="F14" s="14">
        <f t="shared" si="3"/>
        <v>3</v>
      </c>
      <c r="G14">
        <f>RANK(E14,$E$3:$E$36,0)</f>
        <v>27</v>
      </c>
      <c r="H14">
        <v>0</v>
      </c>
      <c r="I14">
        <v>0</v>
      </c>
      <c r="J14">
        <v>0</v>
      </c>
      <c r="K14">
        <v>0</v>
      </c>
      <c r="L14">
        <v>6</v>
      </c>
      <c r="M14">
        <v>2</v>
      </c>
      <c r="N14">
        <v>0</v>
      </c>
      <c r="O14">
        <v>0</v>
      </c>
    </row>
    <row r="15" spans="1:31">
      <c r="A15" t="s">
        <v>55</v>
      </c>
      <c r="B15" t="s">
        <v>27</v>
      </c>
      <c r="C15">
        <f t="shared" si="0"/>
        <v>22</v>
      </c>
      <c r="D15">
        <f t="shared" si="1"/>
        <v>19</v>
      </c>
      <c r="E15">
        <f t="shared" si="2"/>
        <v>41</v>
      </c>
      <c r="F15" s="14">
        <f t="shared" si="3"/>
        <v>1.1578947368421053</v>
      </c>
      <c r="G15">
        <f>RANK(E15,$E$3:$E$36,0)</f>
        <v>10</v>
      </c>
      <c r="H15">
        <v>0</v>
      </c>
      <c r="I15">
        <v>0</v>
      </c>
      <c r="J15">
        <v>0</v>
      </c>
      <c r="K15">
        <v>0</v>
      </c>
      <c r="L15">
        <v>7</v>
      </c>
      <c r="M15">
        <v>6</v>
      </c>
      <c r="N15">
        <v>15</v>
      </c>
      <c r="O15">
        <v>13</v>
      </c>
    </row>
    <row r="16" spans="1:31">
      <c r="A16" t="s">
        <v>33</v>
      </c>
      <c r="B16" t="s">
        <v>27</v>
      </c>
      <c r="C16">
        <f t="shared" si="0"/>
        <v>3</v>
      </c>
      <c r="D16">
        <f t="shared" si="1"/>
        <v>1</v>
      </c>
      <c r="E16">
        <f t="shared" si="2"/>
        <v>4</v>
      </c>
      <c r="F16" s="14">
        <f t="shared" si="3"/>
        <v>3</v>
      </c>
      <c r="G16">
        <f>RANK(E16,$E$3:$E$36,0)</f>
        <v>29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3</v>
      </c>
      <c r="O16">
        <v>1</v>
      </c>
    </row>
    <row r="17" spans="1:15">
      <c r="A17" t="s">
        <v>22</v>
      </c>
      <c r="B17" t="s">
        <v>27</v>
      </c>
      <c r="C17">
        <f t="shared" si="0"/>
        <v>5</v>
      </c>
      <c r="D17">
        <f t="shared" si="1"/>
        <v>14</v>
      </c>
      <c r="E17">
        <f t="shared" si="2"/>
        <v>19</v>
      </c>
      <c r="F17" s="14">
        <f t="shared" si="3"/>
        <v>0.35714285714285715</v>
      </c>
      <c r="G17">
        <f>RANK(E17,$E$3:$E$36,0)</f>
        <v>18</v>
      </c>
      <c r="H17">
        <v>0</v>
      </c>
      <c r="I17">
        <v>0</v>
      </c>
      <c r="J17">
        <v>0</v>
      </c>
      <c r="K17">
        <v>0</v>
      </c>
      <c r="L17">
        <v>1</v>
      </c>
      <c r="M17">
        <v>0</v>
      </c>
      <c r="N17">
        <v>4</v>
      </c>
      <c r="O17">
        <v>14</v>
      </c>
    </row>
    <row r="18" spans="1:15">
      <c r="A18" s="10" t="s">
        <v>65</v>
      </c>
      <c r="B18" s="10" t="s">
        <v>27</v>
      </c>
      <c r="C18" s="10">
        <f t="shared" si="0"/>
        <v>15</v>
      </c>
      <c r="D18" s="10">
        <f t="shared" si="1"/>
        <v>0</v>
      </c>
      <c r="E18" s="10">
        <f t="shared" si="2"/>
        <v>15</v>
      </c>
      <c r="F18" s="14">
        <f t="shared" si="3"/>
        <v>0</v>
      </c>
      <c r="G18" s="10">
        <f>RANK(E18,$E$3:$E$36,0)</f>
        <v>20</v>
      </c>
      <c r="H18">
        <v>5</v>
      </c>
      <c r="I18">
        <v>0</v>
      </c>
      <c r="J18">
        <v>0</v>
      </c>
      <c r="K18">
        <v>0</v>
      </c>
      <c r="L18">
        <v>10</v>
      </c>
      <c r="M18">
        <v>0</v>
      </c>
      <c r="N18">
        <v>0</v>
      </c>
      <c r="O18">
        <v>0</v>
      </c>
    </row>
    <row r="19" spans="1:15">
      <c r="A19" t="s">
        <v>42</v>
      </c>
      <c r="B19" t="s">
        <v>43</v>
      </c>
      <c r="C19">
        <f t="shared" si="0"/>
        <v>0</v>
      </c>
      <c r="D19">
        <f t="shared" si="1"/>
        <v>11</v>
      </c>
      <c r="E19">
        <f t="shared" si="2"/>
        <v>11</v>
      </c>
      <c r="F19" s="14">
        <f t="shared" si="3"/>
        <v>0</v>
      </c>
      <c r="G19">
        <f>RANK(E19,$E$3:$E$36,0)</f>
        <v>25</v>
      </c>
      <c r="H19">
        <v>0</v>
      </c>
      <c r="I19">
        <v>5</v>
      </c>
      <c r="J19">
        <v>0</v>
      </c>
      <c r="K19">
        <v>3</v>
      </c>
      <c r="L19">
        <v>0</v>
      </c>
      <c r="M19">
        <v>0</v>
      </c>
      <c r="N19">
        <v>0</v>
      </c>
      <c r="O19">
        <v>3</v>
      </c>
    </row>
    <row r="20" spans="1:15">
      <c r="A20" t="s">
        <v>56</v>
      </c>
      <c r="B20" t="s">
        <v>43</v>
      </c>
      <c r="C20">
        <f t="shared" si="0"/>
        <v>3</v>
      </c>
      <c r="D20">
        <f t="shared" si="1"/>
        <v>4</v>
      </c>
      <c r="E20">
        <f t="shared" si="2"/>
        <v>7</v>
      </c>
      <c r="F20" s="14">
        <f t="shared" si="3"/>
        <v>0.75</v>
      </c>
      <c r="G20">
        <f>RANK(E20,$E$3:$E$36,0)</f>
        <v>28</v>
      </c>
      <c r="H20">
        <v>3</v>
      </c>
      <c r="I20">
        <v>4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</row>
    <row r="21" spans="1:15">
      <c r="A21" t="s">
        <v>33</v>
      </c>
      <c r="B21" t="s">
        <v>43</v>
      </c>
      <c r="C21">
        <f t="shared" si="0"/>
        <v>1</v>
      </c>
      <c r="D21">
        <f t="shared" si="1"/>
        <v>2</v>
      </c>
      <c r="E21">
        <f t="shared" si="2"/>
        <v>3</v>
      </c>
      <c r="F21" s="14">
        <f t="shared" si="3"/>
        <v>0.5</v>
      </c>
      <c r="G21">
        <f>RANK(E21,$E$3:$E$36,0)</f>
        <v>31</v>
      </c>
      <c r="H21">
        <v>1</v>
      </c>
      <c r="I21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</row>
    <row r="22" spans="1:15">
      <c r="A22" t="s">
        <v>6</v>
      </c>
      <c r="B22" t="s">
        <v>43</v>
      </c>
      <c r="C22">
        <f t="shared" si="0"/>
        <v>31</v>
      </c>
      <c r="D22">
        <f t="shared" si="1"/>
        <v>24</v>
      </c>
      <c r="E22">
        <f t="shared" si="2"/>
        <v>55</v>
      </c>
      <c r="F22" s="14">
        <f t="shared" si="3"/>
        <v>1.2916666666666667</v>
      </c>
      <c r="G22">
        <f>RANK(E22,$E$3:$E$36,0)</f>
        <v>3</v>
      </c>
      <c r="H22">
        <v>14</v>
      </c>
      <c r="I22">
        <v>9</v>
      </c>
      <c r="J22">
        <v>7</v>
      </c>
      <c r="K22">
        <v>4</v>
      </c>
      <c r="L22">
        <v>5</v>
      </c>
      <c r="M22">
        <v>3</v>
      </c>
      <c r="N22">
        <v>5</v>
      </c>
      <c r="O22">
        <v>8</v>
      </c>
    </row>
    <row r="23" spans="1:15">
      <c r="A23" t="s">
        <v>57</v>
      </c>
      <c r="B23" t="s">
        <v>43</v>
      </c>
      <c r="C23">
        <f t="shared" si="0"/>
        <v>9</v>
      </c>
      <c r="D23">
        <f t="shared" si="1"/>
        <v>7</v>
      </c>
      <c r="E23">
        <f t="shared" si="2"/>
        <v>16</v>
      </c>
      <c r="F23" s="14">
        <f t="shared" si="3"/>
        <v>1.2857142857142858</v>
      </c>
      <c r="G23">
        <f>RANK(E23,$E$3:$E$36,0)</f>
        <v>19</v>
      </c>
      <c r="H23">
        <v>7</v>
      </c>
      <c r="I23">
        <v>6</v>
      </c>
      <c r="J23">
        <v>2</v>
      </c>
      <c r="K23">
        <v>1</v>
      </c>
      <c r="L23">
        <v>0</v>
      </c>
      <c r="M23">
        <v>0</v>
      </c>
      <c r="N23">
        <v>0</v>
      </c>
      <c r="O23">
        <v>0</v>
      </c>
    </row>
    <row r="24" spans="1:15">
      <c r="A24" t="s">
        <v>8</v>
      </c>
      <c r="B24" t="s">
        <v>43</v>
      </c>
      <c r="C24">
        <f t="shared" si="0"/>
        <v>44</v>
      </c>
      <c r="D24">
        <f t="shared" si="1"/>
        <v>8</v>
      </c>
      <c r="E24">
        <f t="shared" si="2"/>
        <v>52</v>
      </c>
      <c r="F24" s="14">
        <f t="shared" si="3"/>
        <v>5.5</v>
      </c>
      <c r="G24">
        <f>RANK(E24,$E$3:$E$36,0)</f>
        <v>5</v>
      </c>
      <c r="H24">
        <v>22</v>
      </c>
      <c r="I24">
        <v>4</v>
      </c>
      <c r="J24">
        <v>18</v>
      </c>
      <c r="K24">
        <v>4</v>
      </c>
      <c r="L24">
        <v>3</v>
      </c>
      <c r="M24">
        <v>0</v>
      </c>
      <c r="N24">
        <v>1</v>
      </c>
      <c r="O24">
        <v>0</v>
      </c>
    </row>
    <row r="25" spans="1:15">
      <c r="A25" t="s">
        <v>34</v>
      </c>
      <c r="B25" t="s">
        <v>43</v>
      </c>
      <c r="C25">
        <f t="shared" si="0"/>
        <v>92</v>
      </c>
      <c r="D25">
        <f t="shared" si="1"/>
        <v>50</v>
      </c>
      <c r="E25">
        <f t="shared" si="2"/>
        <v>142</v>
      </c>
      <c r="F25" s="14">
        <f t="shared" si="3"/>
        <v>1.84</v>
      </c>
      <c r="G25">
        <f>RANK(E25,$E$3:$E$36,0)</f>
        <v>1</v>
      </c>
      <c r="H25">
        <v>24</v>
      </c>
      <c r="I25">
        <v>17</v>
      </c>
      <c r="J25">
        <v>25</v>
      </c>
      <c r="K25">
        <v>18</v>
      </c>
      <c r="L25">
        <v>19</v>
      </c>
      <c r="M25">
        <v>3</v>
      </c>
      <c r="N25">
        <v>24</v>
      </c>
      <c r="O25">
        <v>12</v>
      </c>
    </row>
    <row r="26" spans="1:15">
      <c r="A26" t="s">
        <v>58</v>
      </c>
      <c r="B26" t="s">
        <v>43</v>
      </c>
      <c r="C26">
        <f t="shared" si="0"/>
        <v>34</v>
      </c>
      <c r="D26">
        <f t="shared" si="1"/>
        <v>14</v>
      </c>
      <c r="E26">
        <f t="shared" si="2"/>
        <v>48</v>
      </c>
      <c r="F26" s="14">
        <f t="shared" si="3"/>
        <v>2.4285714285714284</v>
      </c>
      <c r="G26">
        <f>RANK(E26,$E$3:$E$36,0)</f>
        <v>7</v>
      </c>
      <c r="H26">
        <v>12</v>
      </c>
      <c r="I26">
        <v>3</v>
      </c>
      <c r="J26">
        <v>14</v>
      </c>
      <c r="K26">
        <v>5</v>
      </c>
      <c r="L26">
        <v>2</v>
      </c>
      <c r="M26">
        <v>4</v>
      </c>
      <c r="N26">
        <v>6</v>
      </c>
      <c r="O26">
        <v>2</v>
      </c>
    </row>
    <row r="27" spans="1:15">
      <c r="A27" t="s">
        <v>60</v>
      </c>
      <c r="B27" t="s">
        <v>43</v>
      </c>
      <c r="C27">
        <f t="shared" si="0"/>
        <v>14</v>
      </c>
      <c r="D27">
        <f t="shared" si="1"/>
        <v>14</v>
      </c>
      <c r="E27">
        <f t="shared" si="2"/>
        <v>28</v>
      </c>
      <c r="F27" s="14">
        <f t="shared" si="3"/>
        <v>1</v>
      </c>
      <c r="G27">
        <f>RANK(E27,$E$3:$E$36,0)</f>
        <v>16</v>
      </c>
      <c r="H27">
        <v>5</v>
      </c>
      <c r="I27">
        <v>4</v>
      </c>
      <c r="J27">
        <v>9</v>
      </c>
      <c r="K27">
        <v>7</v>
      </c>
      <c r="L27">
        <v>0</v>
      </c>
      <c r="M27">
        <v>3</v>
      </c>
      <c r="N27">
        <v>0</v>
      </c>
      <c r="O27">
        <v>0</v>
      </c>
    </row>
    <row r="28" spans="1:15">
      <c r="A28" t="s">
        <v>7</v>
      </c>
      <c r="B28" t="s">
        <v>43</v>
      </c>
      <c r="C28">
        <f t="shared" si="0"/>
        <v>2</v>
      </c>
      <c r="D28">
        <f t="shared" si="1"/>
        <v>2</v>
      </c>
      <c r="E28">
        <f t="shared" si="2"/>
        <v>4</v>
      </c>
      <c r="F28" s="14">
        <f t="shared" si="3"/>
        <v>1</v>
      </c>
      <c r="G28">
        <f>RANK(E28,$E$3:$E$36,0)</f>
        <v>29</v>
      </c>
      <c r="H28">
        <v>0</v>
      </c>
      <c r="I28">
        <v>0</v>
      </c>
      <c r="J28">
        <v>1</v>
      </c>
      <c r="K28">
        <v>0</v>
      </c>
      <c r="L28">
        <v>0</v>
      </c>
      <c r="M28">
        <v>2</v>
      </c>
      <c r="N28">
        <v>1</v>
      </c>
      <c r="O28">
        <v>0</v>
      </c>
    </row>
    <row r="29" spans="1:15">
      <c r="A29" t="s">
        <v>59</v>
      </c>
      <c r="B29" t="s">
        <v>43</v>
      </c>
      <c r="C29">
        <f t="shared" si="0"/>
        <v>16</v>
      </c>
      <c r="D29">
        <f t="shared" si="1"/>
        <v>13</v>
      </c>
      <c r="E29">
        <f t="shared" si="2"/>
        <v>29</v>
      </c>
      <c r="F29" s="14">
        <f t="shared" si="3"/>
        <v>1.2307692307692308</v>
      </c>
      <c r="G29">
        <f>RANK(E29,$E$3:$E$36,0)</f>
        <v>15</v>
      </c>
      <c r="H29">
        <v>3</v>
      </c>
      <c r="I29">
        <v>3</v>
      </c>
      <c r="J29">
        <v>8</v>
      </c>
      <c r="K29">
        <v>5</v>
      </c>
      <c r="L29">
        <v>2</v>
      </c>
      <c r="M29">
        <v>4</v>
      </c>
      <c r="N29">
        <v>3</v>
      </c>
      <c r="O29">
        <v>1</v>
      </c>
    </row>
    <row r="30" spans="1:15">
      <c r="A30" t="s">
        <v>38</v>
      </c>
      <c r="B30" t="s">
        <v>43</v>
      </c>
      <c r="C30">
        <f t="shared" si="0"/>
        <v>2</v>
      </c>
      <c r="D30">
        <f t="shared" si="1"/>
        <v>1</v>
      </c>
      <c r="E30">
        <f t="shared" si="2"/>
        <v>3</v>
      </c>
      <c r="F30" s="14">
        <f t="shared" si="3"/>
        <v>2</v>
      </c>
      <c r="G30">
        <f>RANK(E30,$E$3:$E$36,0)</f>
        <v>31</v>
      </c>
      <c r="H30">
        <v>0</v>
      </c>
      <c r="I30">
        <v>0</v>
      </c>
      <c r="J30">
        <v>1</v>
      </c>
      <c r="K30">
        <v>0</v>
      </c>
      <c r="L30">
        <v>1</v>
      </c>
      <c r="M30">
        <v>0</v>
      </c>
      <c r="N30">
        <v>0</v>
      </c>
      <c r="O30">
        <v>1</v>
      </c>
    </row>
    <row r="31" spans="1:15">
      <c r="A31" t="s">
        <v>61</v>
      </c>
      <c r="B31" t="s">
        <v>43</v>
      </c>
      <c r="C31">
        <f t="shared" si="0"/>
        <v>3</v>
      </c>
      <c r="D31">
        <f t="shared" si="1"/>
        <v>9</v>
      </c>
      <c r="E31">
        <f t="shared" si="2"/>
        <v>12</v>
      </c>
      <c r="F31" s="14">
        <f t="shared" si="3"/>
        <v>0.33333333333333331</v>
      </c>
      <c r="G31">
        <f>RANK(E31,$E$3:$E$36,0)</f>
        <v>24</v>
      </c>
      <c r="H31">
        <v>0</v>
      </c>
      <c r="I31">
        <v>0</v>
      </c>
      <c r="J31">
        <v>0</v>
      </c>
      <c r="K31">
        <v>0</v>
      </c>
      <c r="L31">
        <v>3</v>
      </c>
      <c r="M31">
        <v>4</v>
      </c>
      <c r="N31">
        <v>0</v>
      </c>
      <c r="O31">
        <v>5</v>
      </c>
    </row>
    <row r="32" spans="1:15">
      <c r="A32" t="s">
        <v>10</v>
      </c>
      <c r="B32" t="s">
        <v>43</v>
      </c>
      <c r="C32">
        <f t="shared" si="0"/>
        <v>47</v>
      </c>
      <c r="D32">
        <f t="shared" si="1"/>
        <v>11</v>
      </c>
      <c r="E32">
        <f t="shared" si="2"/>
        <v>58</v>
      </c>
      <c r="F32" s="14">
        <f t="shared" si="3"/>
        <v>4.2727272727272725</v>
      </c>
      <c r="G32">
        <f>RANK(E32,$E$3:$E$36,0)</f>
        <v>2</v>
      </c>
      <c r="H32">
        <v>0</v>
      </c>
      <c r="I32">
        <v>0</v>
      </c>
      <c r="J32">
        <v>0</v>
      </c>
      <c r="K32">
        <v>0</v>
      </c>
      <c r="L32">
        <v>24</v>
      </c>
      <c r="M32">
        <v>7</v>
      </c>
      <c r="N32">
        <v>23</v>
      </c>
      <c r="O32">
        <v>4</v>
      </c>
    </row>
    <row r="33" spans="1:31">
      <c r="A33" t="s">
        <v>62</v>
      </c>
      <c r="B33" t="s">
        <v>43</v>
      </c>
      <c r="C33">
        <f t="shared" si="0"/>
        <v>0</v>
      </c>
      <c r="D33">
        <f t="shared" si="1"/>
        <v>0</v>
      </c>
      <c r="E33">
        <f t="shared" si="2"/>
        <v>0</v>
      </c>
      <c r="F33" s="14">
        <f t="shared" si="3"/>
        <v>0</v>
      </c>
      <c r="G33">
        <f>RANK(E33,$E$3:$E$36,0)</f>
        <v>34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</row>
    <row r="34" spans="1:31">
      <c r="A34" t="s">
        <v>63</v>
      </c>
      <c r="B34" t="s">
        <v>43</v>
      </c>
      <c r="C34">
        <f t="shared" si="0"/>
        <v>9</v>
      </c>
      <c r="D34">
        <f t="shared" si="1"/>
        <v>5</v>
      </c>
      <c r="E34">
        <f t="shared" si="2"/>
        <v>14</v>
      </c>
      <c r="F34" s="14">
        <f t="shared" si="3"/>
        <v>1.8</v>
      </c>
      <c r="G34">
        <f>RANK(E34,$E$3:$E$36,0)</f>
        <v>22</v>
      </c>
      <c r="H34">
        <v>0</v>
      </c>
      <c r="I34">
        <v>0</v>
      </c>
      <c r="J34">
        <v>0</v>
      </c>
      <c r="K34">
        <v>0</v>
      </c>
      <c r="L34">
        <v>5</v>
      </c>
      <c r="M34">
        <v>4</v>
      </c>
      <c r="N34">
        <v>4</v>
      </c>
      <c r="O34">
        <v>1</v>
      </c>
    </row>
    <row r="35" spans="1:31" s="11" customFormat="1">
      <c r="A35" s="11" t="s">
        <v>64</v>
      </c>
      <c r="B35" s="11" t="s">
        <v>43</v>
      </c>
      <c r="C35">
        <f t="shared" si="0"/>
        <v>5</v>
      </c>
      <c r="D35">
        <f t="shared" si="1"/>
        <v>6</v>
      </c>
      <c r="E35">
        <f t="shared" si="2"/>
        <v>11</v>
      </c>
      <c r="F35" s="14">
        <f t="shared" si="3"/>
        <v>0.83333333333333337</v>
      </c>
      <c r="G35">
        <f>RANK(E35,$E$3:$E$36,0)</f>
        <v>25</v>
      </c>
      <c r="H35" s="11">
        <v>0</v>
      </c>
      <c r="I35" s="11">
        <v>0</v>
      </c>
      <c r="J35" s="11">
        <v>0</v>
      </c>
      <c r="K35" s="11">
        <v>0</v>
      </c>
      <c r="L35" s="11">
        <v>1</v>
      </c>
      <c r="M35" s="11">
        <v>5</v>
      </c>
      <c r="N35" s="11">
        <v>4</v>
      </c>
      <c r="O35" s="11">
        <v>1</v>
      </c>
    </row>
    <row r="36" spans="1:31">
      <c r="A36" s="10" t="s">
        <v>65</v>
      </c>
      <c r="B36" s="10" t="s">
        <v>43</v>
      </c>
      <c r="C36" s="10">
        <f t="shared" si="0"/>
        <v>15</v>
      </c>
      <c r="D36" s="10">
        <f t="shared" si="1"/>
        <v>0</v>
      </c>
      <c r="E36" s="10">
        <f t="shared" si="2"/>
        <v>15</v>
      </c>
      <c r="F36" s="15">
        <f t="shared" si="3"/>
        <v>0</v>
      </c>
      <c r="G36" s="10">
        <f>RANK(E36,$E$3:$E$36,0)</f>
        <v>20</v>
      </c>
      <c r="H36">
        <v>5</v>
      </c>
      <c r="I36" s="11">
        <v>0</v>
      </c>
      <c r="J36" s="11">
        <v>0</v>
      </c>
      <c r="K36" s="11">
        <v>0</v>
      </c>
      <c r="L36" s="11">
        <v>10</v>
      </c>
      <c r="M36" s="11">
        <v>0</v>
      </c>
      <c r="N36" s="11">
        <v>0</v>
      </c>
      <c r="O36" s="11">
        <v>0</v>
      </c>
      <c r="Y36" s="11"/>
      <c r="Z36" s="11"/>
      <c r="AA36" s="11"/>
      <c r="AB36" s="11"/>
      <c r="AC36" s="11"/>
      <c r="AD36" s="11"/>
      <c r="AE36" s="11"/>
    </row>
    <row r="37" spans="1:31">
      <c r="C37" s="2">
        <f>SUBTOTAL(9,C3:C36)</f>
        <v>624</v>
      </c>
      <c r="D37" s="2">
        <f>SUBTOTAL(9,D3:D36)</f>
        <v>350</v>
      </c>
      <c r="E37" s="2">
        <f>SUBTOTAL(9,E3:E36)</f>
        <v>974</v>
      </c>
      <c r="F37" s="14"/>
    </row>
  </sheetData>
  <autoFilter ref="A2:AE2">
    <filterColumn colId="5"/>
    <filterColumn colId="6"/>
    <filterColumn colId="22"/>
  </autoFilter>
  <mergeCells count="2">
    <mergeCell ref="R1:AE1"/>
    <mergeCell ref="A1:O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2020</vt:lpstr>
      <vt:lpstr>2022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Pavla</dc:creator>
  <cp:lastModifiedBy>Pavla</cp:lastModifiedBy>
  <dcterms:created xsi:type="dcterms:W3CDTF">2020-03-08T17:57:39Z</dcterms:created>
  <dcterms:modified xsi:type="dcterms:W3CDTF">2022-04-16T23:24:39Z</dcterms:modified>
</cp:coreProperties>
</file>