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řístav\Downloads\"/>
    </mc:Choice>
  </mc:AlternateContent>
  <xr:revisionPtr revIDLastSave="0" documentId="13_ncr:1_{19AA7105-AADB-47CC-B9BB-4B3E12879E4C}" xr6:coauthVersionLast="47" xr6:coauthVersionMax="47" xr10:uidLastSave="{00000000-0000-0000-0000-000000000000}"/>
  <bookViews>
    <workbookView xWindow="1560" yWindow="255" windowWidth="24210" windowHeight="15210" activeTab="8" xr2:uid="{00000000-000D-0000-FFFF-FFFF00000000}"/>
  </bookViews>
  <sheets>
    <sheet name="Bobři" sheetId="1" r:id="rId1"/>
    <sheet name="Bobříci" sheetId="2" r:id="rId2"/>
    <sheet name="Lowlanders" sheetId="3" r:id="rId3"/>
    <sheet name="Stopaři" sheetId="6" r:id="rId4"/>
    <sheet name="Fabiánky" sheetId="7" r:id="rId5"/>
    <sheet name="Rezerva" sheetId="10" state="hidden" r:id="rId6"/>
    <sheet name="Brankáři" sheetId="8" r:id="rId7"/>
    <sheet name="Hráči" sheetId="9" state="hidden" r:id="rId8"/>
    <sheet name="Statistiky" sheetId="11" r:id="rId9"/>
  </sheets>
  <definedNames>
    <definedName name="_xlnm._FilterDatabase" localSheetId="8" hidden="1">Statistiky!$A$1:$H$34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8" i="8" l="1"/>
  <c r="C68" i="9"/>
  <c r="D68" i="9"/>
  <c r="E68" i="9"/>
  <c r="C69" i="9"/>
  <c r="D69" i="9"/>
  <c r="E69" i="9"/>
  <c r="C70" i="9"/>
  <c r="D70" i="9"/>
  <c r="E70" i="9"/>
  <c r="C71" i="9"/>
  <c r="D71" i="9"/>
  <c r="E71" i="9"/>
  <c r="C72" i="9"/>
  <c r="D72" i="9"/>
  <c r="E72" i="9"/>
  <c r="C73" i="9"/>
  <c r="D73" i="9"/>
  <c r="E73" i="9"/>
  <c r="C74" i="9"/>
  <c r="D74" i="9"/>
  <c r="E74" i="9"/>
  <c r="C75" i="9"/>
  <c r="D75" i="9"/>
  <c r="E75" i="9"/>
  <c r="C76" i="9"/>
  <c r="D76" i="9"/>
  <c r="E76" i="9"/>
  <c r="C77" i="9"/>
  <c r="D77" i="9"/>
  <c r="E77" i="9"/>
  <c r="C78" i="9"/>
  <c r="D78" i="9"/>
  <c r="E78" i="9"/>
  <c r="C79" i="9"/>
  <c r="D79" i="9"/>
  <c r="E79" i="9"/>
  <c r="D58" i="9"/>
  <c r="C60" i="9"/>
  <c r="D60" i="9"/>
  <c r="E60" i="9"/>
  <c r="C61" i="9"/>
  <c r="D61" i="9"/>
  <c r="E61" i="9"/>
  <c r="C62" i="9"/>
  <c r="D62" i="9"/>
  <c r="E62" i="9"/>
  <c r="C63" i="9"/>
  <c r="D63" i="9"/>
  <c r="E63" i="9"/>
  <c r="C64" i="9"/>
  <c r="D64" i="9"/>
  <c r="E64" i="9"/>
  <c r="C65" i="9"/>
  <c r="D65" i="9"/>
  <c r="E65" i="9"/>
  <c r="C66" i="9"/>
  <c r="D66" i="9"/>
  <c r="E66" i="9"/>
  <c r="C50" i="9"/>
  <c r="D50" i="9"/>
  <c r="E50" i="9"/>
  <c r="C51" i="9"/>
  <c r="D51" i="9"/>
  <c r="E51" i="9"/>
  <c r="C52" i="9"/>
  <c r="D52" i="9"/>
  <c r="E52" i="9"/>
  <c r="C53" i="9"/>
  <c r="D53" i="9"/>
  <c r="E53" i="9"/>
  <c r="C35" i="9"/>
  <c r="D35" i="9"/>
  <c r="E35" i="9"/>
  <c r="C36" i="9"/>
  <c r="D36" i="9"/>
  <c r="E36" i="9"/>
  <c r="C37" i="9"/>
  <c r="D37" i="9"/>
  <c r="E37" i="9"/>
  <c r="C38" i="9"/>
  <c r="D38" i="9"/>
  <c r="E38" i="9"/>
  <c r="C39" i="9"/>
  <c r="D39" i="9"/>
  <c r="E39" i="9"/>
  <c r="C40" i="9"/>
  <c r="D40" i="9"/>
  <c r="E40" i="9"/>
  <c r="C27" i="9"/>
  <c r="D27" i="9"/>
  <c r="E27" i="9"/>
  <c r="D19" i="9"/>
  <c r="E20" i="9"/>
  <c r="C21" i="9"/>
  <c r="D21" i="9"/>
  <c r="E21" i="9"/>
  <c r="C22" i="9"/>
  <c r="D22" i="9"/>
  <c r="E22" i="9"/>
  <c r="C23" i="9"/>
  <c r="D23" i="9"/>
  <c r="E23" i="9"/>
  <c r="C24" i="9"/>
  <c r="D24" i="9"/>
  <c r="E24" i="9"/>
  <c r="C25" i="9"/>
  <c r="D25" i="9"/>
  <c r="E25" i="9"/>
  <c r="C26" i="9"/>
  <c r="D26" i="9"/>
  <c r="E26" i="9"/>
  <c r="C8" i="9"/>
  <c r="D8" i="9"/>
  <c r="E8" i="9"/>
  <c r="C9" i="9"/>
  <c r="D9" i="9"/>
  <c r="E9" i="9"/>
  <c r="C10" i="9"/>
  <c r="D10" i="9"/>
  <c r="E10" i="9"/>
  <c r="C11" i="9"/>
  <c r="D11" i="9"/>
  <c r="E11" i="9"/>
  <c r="C12" i="9"/>
  <c r="D12" i="9"/>
  <c r="E12" i="9"/>
  <c r="C13" i="9"/>
  <c r="D13" i="9"/>
  <c r="E13" i="9"/>
  <c r="C14" i="9"/>
  <c r="D14" i="9"/>
  <c r="E14" i="9"/>
  <c r="B8" i="8"/>
  <c r="C67" i="9"/>
  <c r="D67" i="9"/>
  <c r="E67" i="9"/>
  <c r="A68" i="9"/>
  <c r="A69" i="9"/>
  <c r="A70" i="9"/>
  <c r="A71" i="9"/>
  <c r="A72" i="9"/>
  <c r="A73" i="9"/>
  <c r="A74" i="9"/>
  <c r="A75" i="9"/>
  <c r="A76" i="9"/>
  <c r="A77" i="9"/>
  <c r="A78" i="9"/>
  <c r="A79" i="9"/>
  <c r="A67" i="9"/>
  <c r="B68" i="9"/>
  <c r="B69" i="9"/>
  <c r="B70" i="9"/>
  <c r="B71" i="9"/>
  <c r="B72" i="9"/>
  <c r="B73" i="9"/>
  <c r="B74" i="9"/>
  <c r="B75" i="9"/>
  <c r="B76" i="9"/>
  <c r="B77" i="9"/>
  <c r="B78" i="9"/>
  <c r="B79" i="9"/>
  <c r="B67" i="9"/>
  <c r="A55" i="9"/>
  <c r="A56" i="9"/>
  <c r="A57" i="9"/>
  <c r="A58" i="9"/>
  <c r="C58" i="9" s="1"/>
  <c r="A59" i="9"/>
  <c r="A60" i="9"/>
  <c r="A61" i="9"/>
  <c r="A62" i="9"/>
  <c r="A63" i="9"/>
  <c r="A64" i="9"/>
  <c r="A65" i="9"/>
  <c r="A66" i="9"/>
  <c r="A54" i="9"/>
  <c r="B66" i="9"/>
  <c r="B55" i="9"/>
  <c r="B56" i="9"/>
  <c r="B57" i="9"/>
  <c r="B58" i="9"/>
  <c r="B59" i="9"/>
  <c r="B60" i="9"/>
  <c r="B61" i="9"/>
  <c r="B62" i="9"/>
  <c r="B63" i="9"/>
  <c r="B64" i="9"/>
  <c r="B65" i="9"/>
  <c r="B54" i="9"/>
  <c r="A42" i="9"/>
  <c r="A43" i="9"/>
  <c r="A44" i="9"/>
  <c r="A45" i="9"/>
  <c r="A46" i="9"/>
  <c r="D46" i="9" s="1"/>
  <c r="A47" i="9"/>
  <c r="D47" i="9" s="1"/>
  <c r="A48" i="9"/>
  <c r="D48" i="9" s="1"/>
  <c r="A49" i="9"/>
  <c r="D49" i="9" s="1"/>
  <c r="A50" i="9"/>
  <c r="A51" i="9"/>
  <c r="A52" i="9"/>
  <c r="A53" i="9"/>
  <c r="A41" i="9"/>
  <c r="B42" i="9"/>
  <c r="B43" i="9"/>
  <c r="B44" i="9"/>
  <c r="B45" i="9"/>
  <c r="B46" i="9"/>
  <c r="B47" i="9"/>
  <c r="B48" i="9"/>
  <c r="B49" i="9"/>
  <c r="B50" i="9"/>
  <c r="B51" i="9"/>
  <c r="B52" i="9"/>
  <c r="B53" i="9"/>
  <c r="B41" i="9"/>
  <c r="B29" i="9"/>
  <c r="B30" i="9"/>
  <c r="B31" i="9"/>
  <c r="B32" i="9"/>
  <c r="B33" i="9"/>
  <c r="B34" i="9"/>
  <c r="B35" i="9"/>
  <c r="B36" i="9"/>
  <c r="B37" i="9"/>
  <c r="B38" i="9"/>
  <c r="B39" i="9"/>
  <c r="B40" i="9"/>
  <c r="B28" i="9"/>
  <c r="B16" i="9"/>
  <c r="B17" i="9"/>
  <c r="B18" i="9"/>
  <c r="B19" i="9"/>
  <c r="B20" i="9"/>
  <c r="B21" i="9"/>
  <c r="B22" i="9"/>
  <c r="B23" i="9"/>
  <c r="B24" i="9"/>
  <c r="B25" i="9"/>
  <c r="B26" i="9"/>
  <c r="B27" i="9"/>
  <c r="B15" i="9"/>
  <c r="B3" i="9"/>
  <c r="B4" i="9"/>
  <c r="B5" i="9"/>
  <c r="B6" i="9"/>
  <c r="B7" i="9"/>
  <c r="B8" i="9"/>
  <c r="B9" i="9"/>
  <c r="B10" i="9"/>
  <c r="B11" i="9"/>
  <c r="B12" i="9"/>
  <c r="B13" i="9"/>
  <c r="B14" i="9"/>
  <c r="B2" i="9"/>
  <c r="A29" i="9"/>
  <c r="A30" i="9"/>
  <c r="A31" i="9"/>
  <c r="A32" i="9"/>
  <c r="A33" i="9"/>
  <c r="A34" i="9"/>
  <c r="A35" i="9"/>
  <c r="A36" i="9"/>
  <c r="A37" i="9"/>
  <c r="A38" i="9"/>
  <c r="A39" i="9"/>
  <c r="A40" i="9"/>
  <c r="A28" i="9"/>
  <c r="A27" i="9"/>
  <c r="A16" i="9"/>
  <c r="A17" i="9"/>
  <c r="A18" i="9"/>
  <c r="D18" i="9" s="1"/>
  <c r="A19" i="9"/>
  <c r="A20" i="9"/>
  <c r="C20" i="9" s="1"/>
  <c r="A21" i="9"/>
  <c r="A22" i="9"/>
  <c r="A23" i="9"/>
  <c r="A24" i="9"/>
  <c r="A25" i="9"/>
  <c r="A26" i="9"/>
  <c r="A15" i="9"/>
  <c r="A3" i="9"/>
  <c r="A4" i="9"/>
  <c r="A5" i="9"/>
  <c r="A6" i="9"/>
  <c r="A7" i="9"/>
  <c r="C7" i="9" s="1"/>
  <c r="A8" i="9"/>
  <c r="A9" i="9"/>
  <c r="A10" i="9"/>
  <c r="A11" i="9"/>
  <c r="A12" i="9"/>
  <c r="A13" i="9"/>
  <c r="A14" i="9"/>
  <c r="A2" i="9"/>
  <c r="B9" i="8"/>
  <c r="B7" i="8"/>
  <c r="B10" i="8"/>
  <c r="B6" i="8"/>
  <c r="A7" i="8"/>
  <c r="A9" i="8"/>
  <c r="A10" i="8"/>
  <c r="D20" i="9" l="1"/>
  <c r="D59" i="9"/>
  <c r="C59" i="9"/>
  <c r="E58" i="9"/>
  <c r="D55" i="9"/>
  <c r="C32" i="9"/>
  <c r="C49" i="9"/>
  <c r="E49" i="9"/>
  <c r="C47" i="9"/>
  <c r="E47" i="9"/>
  <c r="C46" i="9"/>
  <c r="E46" i="9"/>
  <c r="C45" i="9"/>
  <c r="C15" i="9"/>
  <c r="D15" i="9"/>
  <c r="B5" i="8"/>
  <c r="B4" i="8"/>
  <c r="B3" i="8"/>
  <c r="B2" i="8"/>
  <c r="A5" i="8"/>
  <c r="A4" i="8"/>
  <c r="A3" i="8"/>
  <c r="A2" i="8"/>
  <c r="A6" i="8"/>
  <c r="V17" i="10"/>
  <c r="U17" i="10"/>
  <c r="T17" i="10"/>
  <c r="Q17" i="10"/>
  <c r="N17" i="10"/>
  <c r="K17" i="10"/>
  <c r="H17" i="10"/>
  <c r="E17" i="10"/>
  <c r="V15" i="10"/>
  <c r="U15" i="10"/>
  <c r="T15" i="10"/>
  <c r="Q15" i="10"/>
  <c r="N15" i="10"/>
  <c r="K15" i="10"/>
  <c r="H15" i="10"/>
  <c r="E15" i="10"/>
  <c r="V14" i="10"/>
  <c r="U14" i="10"/>
  <c r="T14" i="10"/>
  <c r="Q14" i="10"/>
  <c r="N14" i="10"/>
  <c r="K14" i="10"/>
  <c r="H14" i="10"/>
  <c r="E14" i="10"/>
  <c r="V13" i="10"/>
  <c r="U13" i="10"/>
  <c r="T13" i="10"/>
  <c r="Q13" i="10"/>
  <c r="N13" i="10"/>
  <c r="K13" i="10"/>
  <c r="H13" i="10"/>
  <c r="E13" i="10"/>
  <c r="V12" i="10"/>
  <c r="U12" i="10"/>
  <c r="T12" i="10"/>
  <c r="Q12" i="10"/>
  <c r="N12" i="10"/>
  <c r="K12" i="10"/>
  <c r="H12" i="10"/>
  <c r="E12" i="10"/>
  <c r="V11" i="10"/>
  <c r="U11" i="10"/>
  <c r="T11" i="10"/>
  <c r="Q11" i="10"/>
  <c r="N11" i="10"/>
  <c r="K11" i="10"/>
  <c r="H11" i="10"/>
  <c r="E11" i="10"/>
  <c r="V10" i="10"/>
  <c r="U10" i="10"/>
  <c r="T10" i="10"/>
  <c r="Q10" i="10"/>
  <c r="N10" i="10"/>
  <c r="K10" i="10"/>
  <c r="H10" i="10"/>
  <c r="E10" i="10"/>
  <c r="V9" i="10"/>
  <c r="U9" i="10"/>
  <c r="T9" i="10"/>
  <c r="Q9" i="10"/>
  <c r="N9" i="10"/>
  <c r="K9" i="10"/>
  <c r="H9" i="10"/>
  <c r="E9" i="10"/>
  <c r="V8" i="10"/>
  <c r="U8" i="10"/>
  <c r="T8" i="10"/>
  <c r="Q8" i="10"/>
  <c r="N8" i="10"/>
  <c r="K8" i="10"/>
  <c r="H8" i="10"/>
  <c r="E8" i="10"/>
  <c r="V7" i="10"/>
  <c r="U7" i="10"/>
  <c r="T7" i="10"/>
  <c r="Q7" i="10"/>
  <c r="N7" i="10"/>
  <c r="K7" i="10"/>
  <c r="H7" i="10"/>
  <c r="E7" i="10"/>
  <c r="V6" i="10"/>
  <c r="U6" i="10"/>
  <c r="T6" i="10"/>
  <c r="Q6" i="10"/>
  <c r="N6" i="10"/>
  <c r="K6" i="10"/>
  <c r="H6" i="10"/>
  <c r="E6" i="10"/>
  <c r="V5" i="10"/>
  <c r="U5" i="10"/>
  <c r="T5" i="10"/>
  <c r="Q5" i="10"/>
  <c r="N5" i="10"/>
  <c r="K5" i="10"/>
  <c r="H5" i="10"/>
  <c r="E5" i="10"/>
  <c r="V4" i="10"/>
  <c r="U4" i="10"/>
  <c r="T4" i="10"/>
  <c r="Q4" i="10"/>
  <c r="N4" i="10"/>
  <c r="K4" i="10"/>
  <c r="H4" i="10"/>
  <c r="E4" i="10"/>
  <c r="V3" i="10"/>
  <c r="U3" i="10"/>
  <c r="T3" i="10"/>
  <c r="Q3" i="10"/>
  <c r="N3" i="10"/>
  <c r="K3" i="10"/>
  <c r="H3" i="10"/>
  <c r="E3" i="10"/>
  <c r="E11" i="7"/>
  <c r="H11" i="7"/>
  <c r="K11" i="7"/>
  <c r="N11" i="7"/>
  <c r="Q11" i="7"/>
  <c r="T11" i="7"/>
  <c r="U11" i="7"/>
  <c r="V11" i="7"/>
  <c r="E12" i="7"/>
  <c r="H12" i="7"/>
  <c r="K12" i="7"/>
  <c r="W12" i="7" s="1"/>
  <c r="N12" i="7"/>
  <c r="Q12" i="7"/>
  <c r="T12" i="7"/>
  <c r="U12" i="7"/>
  <c r="V12" i="7"/>
  <c r="E13" i="7"/>
  <c r="H13" i="7"/>
  <c r="K13" i="7"/>
  <c r="N13" i="7"/>
  <c r="Q13" i="7"/>
  <c r="T13" i="7"/>
  <c r="U13" i="7"/>
  <c r="V13" i="7"/>
  <c r="E14" i="7"/>
  <c r="H14" i="7"/>
  <c r="K14" i="7"/>
  <c r="N14" i="7"/>
  <c r="Q14" i="7"/>
  <c r="T14" i="7"/>
  <c r="U14" i="7"/>
  <c r="V14" i="7"/>
  <c r="E15" i="7"/>
  <c r="H15" i="7"/>
  <c r="K15" i="7"/>
  <c r="N15" i="7"/>
  <c r="Q15" i="7"/>
  <c r="T15" i="7"/>
  <c r="U15" i="7"/>
  <c r="V15" i="7"/>
  <c r="E11" i="6"/>
  <c r="H11" i="6"/>
  <c r="K11" i="6"/>
  <c r="N11" i="6"/>
  <c r="Q11" i="6"/>
  <c r="T11" i="6"/>
  <c r="U11" i="6"/>
  <c r="V11" i="6"/>
  <c r="E12" i="6"/>
  <c r="H12" i="6"/>
  <c r="K12" i="6"/>
  <c r="N12" i="6"/>
  <c r="Q12" i="6"/>
  <c r="T12" i="6"/>
  <c r="U12" i="6"/>
  <c r="V12" i="6"/>
  <c r="E13" i="6"/>
  <c r="H13" i="6"/>
  <c r="K13" i="6"/>
  <c r="N13" i="6"/>
  <c r="Q13" i="6"/>
  <c r="T13" i="6"/>
  <c r="U13" i="6"/>
  <c r="V13" i="6"/>
  <c r="E14" i="6"/>
  <c r="H14" i="6"/>
  <c r="K14" i="6"/>
  <c r="N14" i="6"/>
  <c r="Q14" i="6"/>
  <c r="T14" i="6"/>
  <c r="U14" i="6"/>
  <c r="V14" i="6"/>
  <c r="E15" i="6"/>
  <c r="H15" i="6"/>
  <c r="K15" i="6"/>
  <c r="N15" i="6"/>
  <c r="Q15" i="6"/>
  <c r="T15" i="6"/>
  <c r="U15" i="6"/>
  <c r="V15" i="6"/>
  <c r="E9" i="1"/>
  <c r="H9" i="1"/>
  <c r="K9" i="1"/>
  <c r="N9" i="1"/>
  <c r="Q9" i="1"/>
  <c r="T9" i="1"/>
  <c r="U9" i="1"/>
  <c r="V9" i="1"/>
  <c r="E10" i="1"/>
  <c r="H10" i="1"/>
  <c r="K10" i="1"/>
  <c r="N10" i="1"/>
  <c r="Q10" i="1"/>
  <c r="T10" i="1"/>
  <c r="U10" i="1"/>
  <c r="V10" i="1"/>
  <c r="E11" i="1"/>
  <c r="H11" i="1"/>
  <c r="K11" i="1"/>
  <c r="N11" i="1"/>
  <c r="Q11" i="1"/>
  <c r="T11" i="1"/>
  <c r="U11" i="1"/>
  <c r="V11" i="1"/>
  <c r="E12" i="1"/>
  <c r="H12" i="1"/>
  <c r="K12" i="1"/>
  <c r="N12" i="1"/>
  <c r="Q12" i="1"/>
  <c r="T12" i="1"/>
  <c r="U12" i="1"/>
  <c r="V12" i="1"/>
  <c r="E13" i="1"/>
  <c r="H13" i="1"/>
  <c r="K13" i="1"/>
  <c r="N13" i="1"/>
  <c r="Q13" i="1"/>
  <c r="T13" i="1"/>
  <c r="U13" i="1"/>
  <c r="V13" i="1"/>
  <c r="E14" i="1"/>
  <c r="H14" i="1"/>
  <c r="K14" i="1"/>
  <c r="N14" i="1"/>
  <c r="Q14" i="1"/>
  <c r="T14" i="1"/>
  <c r="U14" i="1"/>
  <c r="V14" i="1"/>
  <c r="E15" i="1"/>
  <c r="H15" i="1"/>
  <c r="K15" i="1"/>
  <c r="N15" i="1"/>
  <c r="Q15" i="1"/>
  <c r="T15" i="1"/>
  <c r="U15" i="1"/>
  <c r="V15" i="1"/>
  <c r="E10" i="2"/>
  <c r="H10" i="2"/>
  <c r="K10" i="2"/>
  <c r="N10" i="2"/>
  <c r="Q10" i="2"/>
  <c r="T10" i="2"/>
  <c r="U10" i="2"/>
  <c r="V10" i="2"/>
  <c r="E11" i="2"/>
  <c r="H11" i="2"/>
  <c r="K11" i="2"/>
  <c r="N11" i="2"/>
  <c r="Q11" i="2"/>
  <c r="T11" i="2"/>
  <c r="U11" i="2"/>
  <c r="V11" i="2"/>
  <c r="E12" i="2"/>
  <c r="H12" i="2"/>
  <c r="K12" i="2"/>
  <c r="N12" i="2"/>
  <c r="Q12" i="2"/>
  <c r="T12" i="2"/>
  <c r="U12" i="2"/>
  <c r="V12" i="2"/>
  <c r="E13" i="2"/>
  <c r="H13" i="2"/>
  <c r="K13" i="2"/>
  <c r="N13" i="2"/>
  <c r="Q13" i="2"/>
  <c r="T13" i="2"/>
  <c r="U13" i="2"/>
  <c r="V13" i="2"/>
  <c r="E14" i="2"/>
  <c r="H14" i="2"/>
  <c r="K14" i="2"/>
  <c r="N14" i="2"/>
  <c r="Q14" i="2"/>
  <c r="T14" i="2"/>
  <c r="U14" i="2"/>
  <c r="V14" i="2"/>
  <c r="E15" i="2"/>
  <c r="H15" i="2"/>
  <c r="K15" i="2"/>
  <c r="N15" i="2"/>
  <c r="Q15" i="2"/>
  <c r="T15" i="2"/>
  <c r="U15" i="2"/>
  <c r="V15" i="2"/>
  <c r="U9" i="3"/>
  <c r="C34" i="9" s="1"/>
  <c r="V9" i="3"/>
  <c r="D34" i="9" s="1"/>
  <c r="U10" i="3"/>
  <c r="V10" i="3"/>
  <c r="U11" i="3"/>
  <c r="V11" i="3"/>
  <c r="U12" i="3"/>
  <c r="V12" i="3"/>
  <c r="U13" i="3"/>
  <c r="V13" i="3"/>
  <c r="U14" i="3"/>
  <c r="V14" i="3"/>
  <c r="U15" i="3"/>
  <c r="V15" i="3"/>
  <c r="T9" i="3"/>
  <c r="T10" i="3"/>
  <c r="T11" i="3"/>
  <c r="T12" i="3"/>
  <c r="T13" i="3"/>
  <c r="T14" i="3"/>
  <c r="T15" i="3"/>
  <c r="Q9" i="3"/>
  <c r="Q10" i="3"/>
  <c r="Q11" i="3"/>
  <c r="Q12" i="3"/>
  <c r="Q13" i="3"/>
  <c r="Q14" i="3"/>
  <c r="Q15" i="3"/>
  <c r="N15" i="3"/>
  <c r="N9" i="3"/>
  <c r="N10" i="3"/>
  <c r="N11" i="3"/>
  <c r="N12" i="3"/>
  <c r="N13" i="3"/>
  <c r="N14" i="3"/>
  <c r="K9" i="3"/>
  <c r="K10" i="3"/>
  <c r="K11" i="3"/>
  <c r="K12" i="3"/>
  <c r="K13" i="3"/>
  <c r="K14" i="3"/>
  <c r="K15" i="3"/>
  <c r="H9" i="3"/>
  <c r="H10" i="3"/>
  <c r="H11" i="3"/>
  <c r="H12" i="3"/>
  <c r="H13" i="3"/>
  <c r="H14" i="3"/>
  <c r="H15" i="3"/>
  <c r="E9" i="3"/>
  <c r="E10" i="3"/>
  <c r="E11" i="3"/>
  <c r="E12" i="3"/>
  <c r="E13" i="3"/>
  <c r="E14" i="3"/>
  <c r="W14" i="3" s="1"/>
  <c r="E15" i="3"/>
  <c r="E3" i="2"/>
  <c r="E4" i="2"/>
  <c r="E5" i="2"/>
  <c r="E6" i="2"/>
  <c r="E7" i="2"/>
  <c r="E8" i="2"/>
  <c r="E9" i="2"/>
  <c r="E9" i="7"/>
  <c r="H9" i="7"/>
  <c r="K9" i="7"/>
  <c r="N9" i="7"/>
  <c r="Q9" i="7"/>
  <c r="T9" i="7"/>
  <c r="U9" i="7"/>
  <c r="V9" i="7"/>
  <c r="E10" i="7"/>
  <c r="H10" i="7"/>
  <c r="K10" i="7"/>
  <c r="N10" i="7"/>
  <c r="Q10" i="7"/>
  <c r="T10" i="7"/>
  <c r="U10" i="7"/>
  <c r="V10" i="7"/>
  <c r="E9" i="6"/>
  <c r="H9" i="6"/>
  <c r="K9" i="6"/>
  <c r="N9" i="6"/>
  <c r="Q9" i="6"/>
  <c r="T9" i="6"/>
  <c r="U9" i="6"/>
  <c r="V9" i="6"/>
  <c r="E10" i="6"/>
  <c r="H10" i="6"/>
  <c r="K10" i="6"/>
  <c r="N10" i="6"/>
  <c r="Q10" i="6"/>
  <c r="T10" i="6"/>
  <c r="U10" i="6"/>
  <c r="C48" i="9" s="1"/>
  <c r="V10" i="6"/>
  <c r="N8" i="2"/>
  <c r="H9" i="2"/>
  <c r="K9" i="2"/>
  <c r="N9" i="2"/>
  <c r="Q9" i="2"/>
  <c r="T9" i="2"/>
  <c r="U9" i="2"/>
  <c r="V9" i="2"/>
  <c r="V17" i="7"/>
  <c r="U17" i="7"/>
  <c r="T17" i="7"/>
  <c r="Q17" i="7"/>
  <c r="N17" i="7"/>
  <c r="K17" i="7"/>
  <c r="H17" i="7"/>
  <c r="E17" i="7"/>
  <c r="V8" i="7"/>
  <c r="U8" i="7"/>
  <c r="T8" i="7"/>
  <c r="Q8" i="7"/>
  <c r="N8" i="7"/>
  <c r="K8" i="7"/>
  <c r="H8" i="7"/>
  <c r="E8" i="7"/>
  <c r="V7" i="7"/>
  <c r="U7" i="7"/>
  <c r="T7" i="7"/>
  <c r="Q7" i="7"/>
  <c r="N7" i="7"/>
  <c r="K7" i="7"/>
  <c r="H7" i="7"/>
  <c r="E7" i="7"/>
  <c r="V6" i="7"/>
  <c r="D57" i="9" s="1"/>
  <c r="U6" i="7"/>
  <c r="C57" i="9" s="1"/>
  <c r="T6" i="7"/>
  <c r="Q6" i="7"/>
  <c r="N6" i="7"/>
  <c r="K6" i="7"/>
  <c r="H6" i="7"/>
  <c r="E6" i="7"/>
  <c r="V5" i="7"/>
  <c r="D56" i="9" s="1"/>
  <c r="U5" i="7"/>
  <c r="C56" i="9" s="1"/>
  <c r="T5" i="7"/>
  <c r="Q5" i="7"/>
  <c r="N5" i="7"/>
  <c r="K5" i="7"/>
  <c r="H5" i="7"/>
  <c r="E5" i="7"/>
  <c r="V4" i="7"/>
  <c r="U4" i="7"/>
  <c r="C55" i="9" s="1"/>
  <c r="T4" i="7"/>
  <c r="Q4" i="7"/>
  <c r="N4" i="7"/>
  <c r="K4" i="7"/>
  <c r="H4" i="7"/>
  <c r="E4" i="7"/>
  <c r="V3" i="7"/>
  <c r="D54" i="9" s="1"/>
  <c r="U3" i="7"/>
  <c r="C54" i="9" s="1"/>
  <c r="T3" i="7"/>
  <c r="Q3" i="7"/>
  <c r="N3" i="7"/>
  <c r="K3" i="7"/>
  <c r="H3" i="7"/>
  <c r="E3" i="7"/>
  <c r="V17" i="6"/>
  <c r="U17" i="6"/>
  <c r="T17" i="6"/>
  <c r="Q17" i="6"/>
  <c r="N17" i="6"/>
  <c r="K17" i="6"/>
  <c r="H17" i="6"/>
  <c r="E17" i="6"/>
  <c r="V8" i="6"/>
  <c r="U8" i="6"/>
  <c r="T8" i="6"/>
  <c r="Q8" i="6"/>
  <c r="N8" i="6"/>
  <c r="K8" i="6"/>
  <c r="H8" i="6"/>
  <c r="E8" i="6"/>
  <c r="V7" i="6"/>
  <c r="D45" i="9" s="1"/>
  <c r="U7" i="6"/>
  <c r="T7" i="6"/>
  <c r="Q7" i="6"/>
  <c r="N7" i="6"/>
  <c r="K7" i="6"/>
  <c r="H7" i="6"/>
  <c r="E7" i="6"/>
  <c r="V6" i="6"/>
  <c r="D44" i="9" s="1"/>
  <c r="U6" i="6"/>
  <c r="C44" i="9" s="1"/>
  <c r="T6" i="6"/>
  <c r="Q6" i="6"/>
  <c r="N6" i="6"/>
  <c r="K6" i="6"/>
  <c r="H6" i="6"/>
  <c r="E6" i="6"/>
  <c r="V5" i="6"/>
  <c r="D43" i="9" s="1"/>
  <c r="U5" i="6"/>
  <c r="C43" i="9" s="1"/>
  <c r="T5" i="6"/>
  <c r="Q5" i="6"/>
  <c r="N5" i="6"/>
  <c r="K5" i="6"/>
  <c r="H5" i="6"/>
  <c r="E5" i="6"/>
  <c r="V4" i="6"/>
  <c r="D42" i="9" s="1"/>
  <c r="U4" i="6"/>
  <c r="C42" i="9" s="1"/>
  <c r="T4" i="6"/>
  <c r="Q4" i="6"/>
  <c r="N4" i="6"/>
  <c r="K4" i="6"/>
  <c r="H4" i="6"/>
  <c r="E4" i="6"/>
  <c r="V3" i="6"/>
  <c r="D41" i="9" s="1"/>
  <c r="U3" i="6"/>
  <c r="C41" i="9" s="1"/>
  <c r="T3" i="6"/>
  <c r="Q3" i="6"/>
  <c r="N3" i="6"/>
  <c r="K3" i="6"/>
  <c r="H3" i="6"/>
  <c r="E3" i="6"/>
  <c r="V17" i="3"/>
  <c r="U17" i="3"/>
  <c r="T17" i="3"/>
  <c r="Q17" i="3"/>
  <c r="N17" i="3"/>
  <c r="K17" i="3"/>
  <c r="H17" i="3"/>
  <c r="E17" i="3"/>
  <c r="V8" i="3"/>
  <c r="D33" i="9" s="1"/>
  <c r="U8" i="3"/>
  <c r="C33" i="9" s="1"/>
  <c r="T8" i="3"/>
  <c r="Q8" i="3"/>
  <c r="N8" i="3"/>
  <c r="K8" i="3"/>
  <c r="H8" i="3"/>
  <c r="E8" i="3"/>
  <c r="V7" i="3"/>
  <c r="D32" i="9" s="1"/>
  <c r="U7" i="3"/>
  <c r="T7" i="3"/>
  <c r="Q7" i="3"/>
  <c r="N7" i="3"/>
  <c r="K7" i="3"/>
  <c r="H7" i="3"/>
  <c r="E7" i="3"/>
  <c r="V6" i="3"/>
  <c r="D31" i="9" s="1"/>
  <c r="U6" i="3"/>
  <c r="C31" i="9" s="1"/>
  <c r="T6" i="3"/>
  <c r="Q6" i="3"/>
  <c r="N6" i="3"/>
  <c r="K6" i="3"/>
  <c r="H6" i="3"/>
  <c r="E6" i="3"/>
  <c r="V5" i="3"/>
  <c r="D30" i="9" s="1"/>
  <c r="U5" i="3"/>
  <c r="C30" i="9" s="1"/>
  <c r="T5" i="3"/>
  <c r="Q5" i="3"/>
  <c r="N5" i="3"/>
  <c r="K5" i="3"/>
  <c r="H5" i="3"/>
  <c r="E5" i="3"/>
  <c r="V4" i="3"/>
  <c r="D29" i="9" s="1"/>
  <c r="U4" i="3"/>
  <c r="C29" i="9" s="1"/>
  <c r="T4" i="3"/>
  <c r="Q4" i="3"/>
  <c r="N4" i="3"/>
  <c r="K4" i="3"/>
  <c r="H4" i="3"/>
  <c r="E4" i="3"/>
  <c r="V3" i="3"/>
  <c r="D28" i="9" s="1"/>
  <c r="U3" i="3"/>
  <c r="C28" i="9" s="1"/>
  <c r="T3" i="3"/>
  <c r="Q3" i="3"/>
  <c r="N3" i="3"/>
  <c r="K3" i="3"/>
  <c r="H3" i="3"/>
  <c r="E3" i="3"/>
  <c r="V17" i="2"/>
  <c r="U17" i="2"/>
  <c r="T17" i="2"/>
  <c r="Q17" i="2"/>
  <c r="N17" i="2"/>
  <c r="K17" i="2"/>
  <c r="H17" i="2"/>
  <c r="E17" i="2"/>
  <c r="V8" i="2"/>
  <c r="U8" i="2"/>
  <c r="T8" i="2"/>
  <c r="Q8" i="2"/>
  <c r="K8" i="2"/>
  <c r="H8" i="2"/>
  <c r="V7" i="2"/>
  <c r="U7" i="2"/>
  <c r="C19" i="9" s="1"/>
  <c r="T7" i="2"/>
  <c r="Q7" i="2"/>
  <c r="N7" i="2"/>
  <c r="K7" i="2"/>
  <c r="H7" i="2"/>
  <c r="V6" i="2"/>
  <c r="U6" i="2"/>
  <c r="C18" i="9" s="1"/>
  <c r="T6" i="2"/>
  <c r="Q6" i="2"/>
  <c r="N6" i="2"/>
  <c r="K6" i="2"/>
  <c r="H6" i="2"/>
  <c r="V5" i="2"/>
  <c r="D17" i="9" s="1"/>
  <c r="U5" i="2"/>
  <c r="C17" i="9" s="1"/>
  <c r="T5" i="2"/>
  <c r="Q5" i="2"/>
  <c r="N5" i="2"/>
  <c r="K5" i="2"/>
  <c r="H5" i="2"/>
  <c r="V4" i="2"/>
  <c r="D16" i="9" s="1"/>
  <c r="U4" i="2"/>
  <c r="C16" i="9" s="1"/>
  <c r="T4" i="2"/>
  <c r="Q4" i="2"/>
  <c r="N4" i="2"/>
  <c r="K4" i="2"/>
  <c r="H4" i="2"/>
  <c r="V3" i="2"/>
  <c r="U3" i="2"/>
  <c r="T3" i="2"/>
  <c r="Q3" i="2"/>
  <c r="N3" i="2"/>
  <c r="K3" i="2"/>
  <c r="H3" i="2"/>
  <c r="V17" i="1"/>
  <c r="U17" i="1"/>
  <c r="T17" i="1"/>
  <c r="Q17" i="1"/>
  <c r="N17" i="1"/>
  <c r="K17" i="1"/>
  <c r="H17" i="1"/>
  <c r="E17" i="1"/>
  <c r="V4" i="1"/>
  <c r="D3" i="9" s="1"/>
  <c r="V5" i="1"/>
  <c r="D4" i="9" s="1"/>
  <c r="V6" i="1"/>
  <c r="V7" i="1"/>
  <c r="D6" i="9" s="1"/>
  <c r="V8" i="1"/>
  <c r="D7" i="9" s="1"/>
  <c r="V3" i="1"/>
  <c r="U4" i="1"/>
  <c r="C3" i="9" s="1"/>
  <c r="U5" i="1"/>
  <c r="C4" i="9" s="1"/>
  <c r="U6" i="1"/>
  <c r="U7" i="1"/>
  <c r="C6" i="9" s="1"/>
  <c r="U8" i="1"/>
  <c r="U3" i="1"/>
  <c r="T4" i="1"/>
  <c r="T5" i="1"/>
  <c r="T6" i="1"/>
  <c r="T7" i="1"/>
  <c r="T8" i="1"/>
  <c r="T3" i="1"/>
  <c r="Q4" i="1"/>
  <c r="Q5" i="1"/>
  <c r="Q6" i="1"/>
  <c r="Q7" i="1"/>
  <c r="Q8" i="1"/>
  <c r="Q3" i="1"/>
  <c r="N4" i="1"/>
  <c r="N5" i="1"/>
  <c r="N6" i="1"/>
  <c r="N7" i="1"/>
  <c r="N8" i="1"/>
  <c r="N3" i="1"/>
  <c r="K4" i="1"/>
  <c r="K5" i="1"/>
  <c r="K6" i="1"/>
  <c r="K7" i="1"/>
  <c r="K8" i="1"/>
  <c r="K3" i="1"/>
  <c r="H4" i="1"/>
  <c r="H5" i="1"/>
  <c r="H6" i="1"/>
  <c r="H7" i="1"/>
  <c r="H8" i="1"/>
  <c r="H3" i="1"/>
  <c r="E4" i="1"/>
  <c r="E5" i="1"/>
  <c r="E6" i="1"/>
  <c r="E7" i="1"/>
  <c r="E8" i="1"/>
  <c r="E3" i="1"/>
  <c r="D2" i="9" l="1"/>
  <c r="D5" i="9"/>
  <c r="C2" i="9"/>
  <c r="C5" i="9"/>
  <c r="W17" i="10"/>
  <c r="W9" i="6"/>
  <c r="W10" i="3"/>
  <c r="W4" i="3"/>
  <c r="E29" i="9" s="1"/>
  <c r="C5" i="8"/>
  <c r="W11" i="7"/>
  <c r="W10" i="7"/>
  <c r="W12" i="3"/>
  <c r="W15" i="2"/>
  <c r="W12" i="6"/>
  <c r="W15" i="7"/>
  <c r="W15" i="3"/>
  <c r="W11" i="3"/>
  <c r="W13" i="3"/>
  <c r="W9" i="3"/>
  <c r="E34" i="9" s="1"/>
  <c r="W3" i="10"/>
  <c r="W4" i="10"/>
  <c r="W5" i="10"/>
  <c r="W6" i="10"/>
  <c r="W7" i="10"/>
  <c r="W8" i="10"/>
  <c r="W9" i="10"/>
  <c r="W10" i="10"/>
  <c r="W11" i="10"/>
  <c r="W12" i="10"/>
  <c r="W13" i="10"/>
  <c r="W14" i="10"/>
  <c r="W15" i="10"/>
  <c r="W11" i="2"/>
  <c r="W10" i="2"/>
  <c r="W15" i="1"/>
  <c r="W13" i="1"/>
  <c r="W14" i="1"/>
  <c r="W8" i="3"/>
  <c r="E33" i="9" s="1"/>
  <c r="W11" i="6"/>
  <c r="W6" i="7"/>
  <c r="E57" i="9" s="1"/>
  <c r="W12" i="1"/>
  <c r="W10" i="1"/>
  <c r="W14" i="7"/>
  <c r="W13" i="7"/>
  <c r="W8" i="1"/>
  <c r="E7" i="9" s="1"/>
  <c r="W8" i="7"/>
  <c r="E59" i="9" s="1"/>
  <c r="W11" i="1"/>
  <c r="C3" i="8"/>
  <c r="W3" i="7"/>
  <c r="E54" i="9" s="1"/>
  <c r="W14" i="2"/>
  <c r="W13" i="2"/>
  <c r="W12" i="2"/>
  <c r="W15" i="6"/>
  <c r="W14" i="6"/>
  <c r="W13" i="6"/>
  <c r="W9" i="1"/>
  <c r="W7" i="7"/>
  <c r="W4" i="7"/>
  <c r="E55" i="9" s="1"/>
  <c r="W7" i="2"/>
  <c r="E19" i="9" s="1"/>
  <c r="W6" i="1"/>
  <c r="W3" i="1"/>
  <c r="W17" i="7"/>
  <c r="C8" i="8" s="1"/>
  <c r="W5" i="7"/>
  <c r="E56" i="9" s="1"/>
  <c r="W9" i="7"/>
  <c r="W17" i="6"/>
  <c r="W6" i="6"/>
  <c r="E44" i="9" s="1"/>
  <c r="W8" i="6"/>
  <c r="W5" i="6"/>
  <c r="E43" i="9" s="1"/>
  <c r="W7" i="6"/>
  <c r="E45" i="9" s="1"/>
  <c r="W10" i="6"/>
  <c r="E48" i="9" s="1"/>
  <c r="W3" i="6"/>
  <c r="E41" i="9" s="1"/>
  <c r="W4" i="6"/>
  <c r="E42" i="9" s="1"/>
  <c r="W17" i="3"/>
  <c r="C7" i="8" s="1"/>
  <c r="W7" i="3"/>
  <c r="E32" i="9" s="1"/>
  <c r="W3" i="3"/>
  <c r="E28" i="9" s="1"/>
  <c r="W5" i="3"/>
  <c r="E30" i="9" s="1"/>
  <c r="W6" i="3"/>
  <c r="E31" i="9" s="1"/>
  <c r="W17" i="2"/>
  <c r="C10" i="8" s="1"/>
  <c r="W9" i="2"/>
  <c r="W3" i="2"/>
  <c r="E15" i="9" s="1"/>
  <c r="W5" i="2"/>
  <c r="E17" i="9" s="1"/>
  <c r="W4" i="2"/>
  <c r="E16" i="9" s="1"/>
  <c r="W6" i="2"/>
  <c r="E18" i="9" s="1"/>
  <c r="W8" i="2"/>
  <c r="W17" i="1"/>
  <c r="C6" i="8" s="1"/>
  <c r="W7" i="1"/>
  <c r="E6" i="9" s="1"/>
  <c r="W5" i="1"/>
  <c r="E4" i="9" s="1"/>
  <c r="W4" i="1"/>
  <c r="E3" i="9" s="1"/>
  <c r="E2" i="9" l="1"/>
  <c r="E5" i="9"/>
  <c r="C2" i="8"/>
  <c r="C4" i="8"/>
  <c r="C9" i="8"/>
</calcChain>
</file>

<file path=xl/sharedStrings.xml><?xml version="1.0" encoding="utf-8"?>
<sst xmlns="http://schemas.openxmlformats.org/spreadsheetml/2006/main" count="491" uniqueCount="80">
  <si>
    <t>G</t>
  </si>
  <si>
    <t>N</t>
  </si>
  <si>
    <t>K</t>
  </si>
  <si>
    <t>Bobři</t>
  </si>
  <si>
    <t>Číslo</t>
  </si>
  <si>
    <t>Z</t>
  </si>
  <si>
    <t>%</t>
  </si>
  <si>
    <t>CELKEM</t>
  </si>
  <si>
    <t>Bobříci</t>
  </si>
  <si>
    <t>Jméno</t>
  </si>
  <si>
    <t>Tým</t>
  </si>
  <si>
    <t>BOB</t>
  </si>
  <si>
    <t>BCI</t>
  </si>
  <si>
    <t>Pořadí</t>
  </si>
  <si>
    <t>Poř. G</t>
  </si>
  <si>
    <t>Poř. N</t>
  </si>
  <si>
    <t>Poř. K</t>
  </si>
  <si>
    <t>Samuel Mesany</t>
  </si>
  <si>
    <t>Eliáš Mesany</t>
  </si>
  <si>
    <t>Jan Učík</t>
  </si>
  <si>
    <t>Lowlanders</t>
  </si>
  <si>
    <t>Vojtěch Procházka</t>
  </si>
  <si>
    <t>LOW</t>
  </si>
  <si>
    <t>STO</t>
  </si>
  <si>
    <t>Stopaři</t>
  </si>
  <si>
    <t>Fabiánky</t>
  </si>
  <si>
    <t>FAB</t>
  </si>
  <si>
    <t>Matyáš Dolenský</t>
  </si>
  <si>
    <t>Kryštof Abel</t>
  </si>
  <si>
    <t>Adam Otčenáš</t>
  </si>
  <si>
    <t>Emil Hejda</t>
  </si>
  <si>
    <t>Benjamín Mesany</t>
  </si>
  <si>
    <t>Jonáš Vodňanský</t>
  </si>
  <si>
    <t>Maxmilián Maleček</t>
  </si>
  <si>
    <t>Adam Vrána</t>
  </si>
  <si>
    <t>Matyáš Sedlák</t>
  </si>
  <si>
    <t>Valdemar Kočí</t>
  </si>
  <si>
    <t>Prokop Sedlák</t>
  </si>
  <si>
    <t>Štěpán Šprincl</t>
  </si>
  <si>
    <t>Marek Šprincl</t>
  </si>
  <si>
    <t>Matěj Bartoš</t>
  </si>
  <si>
    <t>Jan Procházka</t>
  </si>
  <si>
    <t>Roman Hohn</t>
  </si>
  <si>
    <t>Jakub Holinka</t>
  </si>
  <si>
    <t>Hynek Matura</t>
  </si>
  <si>
    <t>Hanka Čechová</t>
  </si>
  <si>
    <t>Jáchym Čech</t>
  </si>
  <si>
    <t>Kopecký Filip</t>
  </si>
  <si>
    <t>Robert Lubojacký</t>
  </si>
  <si>
    <t>Martin Čulík</t>
  </si>
  <si>
    <t>Nikol Dovicová</t>
  </si>
  <si>
    <t>Tereza Nodžáková</t>
  </si>
  <si>
    <t>Sára Elicarová</t>
  </si>
  <si>
    <t>Valerie Elicarová</t>
  </si>
  <si>
    <t>Ellen Tichá</t>
  </si>
  <si>
    <t>B</t>
  </si>
  <si>
    <t>Zuzana Straková</t>
  </si>
  <si>
    <t>STO 19:0</t>
  </si>
  <si>
    <t>BOB 0:19</t>
  </si>
  <si>
    <t>FAB 16:7</t>
  </si>
  <si>
    <t>LOW 7:16</t>
  </si>
  <si>
    <t>BCI 18:1</t>
  </si>
  <si>
    <t>BOB 1:18</t>
  </si>
  <si>
    <t>FAB 5:12</t>
  </si>
  <si>
    <t>BCI 12:5</t>
  </si>
  <si>
    <t>STO 4:11</t>
  </si>
  <si>
    <t>FAB 11:4</t>
  </si>
  <si>
    <t>LOW 2:23</t>
  </si>
  <si>
    <t>BCI 23:2</t>
  </si>
  <si>
    <t>STO 4:19</t>
  </si>
  <si>
    <t>BCI 19:4</t>
  </si>
  <si>
    <t>STO 16:1</t>
  </si>
  <si>
    <t>LOW 16:1</t>
  </si>
  <si>
    <t>FAB 20:3</t>
  </si>
  <si>
    <t>Tomáš Vagner</t>
  </si>
  <si>
    <t>Martin Vagner</t>
  </si>
  <si>
    <t>BOB 3:20</t>
  </si>
  <si>
    <t>Vrána, Učík, Učík, Hejda</t>
  </si>
  <si>
    <t>LOW 16:5</t>
  </si>
  <si>
    <t>BOB 5:16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</si>
</sst>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2" fontId="0" fillId="0" borderId="0" xfId="0" applyNumberFormat="1"/>
    <xf numFmtId="0" fontId="0" fillId="0" borderId="0" xfId="0" applyFont="1" applyAlignment="1">
      <alignment horizontal="center"/>
    </xf>
    <xf numFmtId="0" fontId="1" fillId="0" borderId="0" xfId="0" applyFont="1"/>
    <xf numFmtId="0" fontId="0" fillId="0" borderId="1" xfId="0" applyBorder="1"/>
    <xf numFmtId="2" fontId="0" fillId="0" borderId="1" xfId="0" applyNumberFormat="1" applyBorder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"/>
  <sheetViews>
    <sheetView topLeftCell="A2" workbookViewId="0">
      <selection activeCell="L18" sqref="L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7109375" customWidth="1"/>
  </cols>
  <sheetData>
    <row r="1" spans="1:24" x14ac:dyDescent="0.25">
      <c r="B1" t="s">
        <v>3</v>
      </c>
      <c r="C1" s="9" t="s">
        <v>57</v>
      </c>
      <c r="D1" s="9"/>
      <c r="E1" s="9"/>
      <c r="F1" s="9" t="s">
        <v>61</v>
      </c>
      <c r="G1" s="9"/>
      <c r="H1" s="9"/>
      <c r="I1" s="9" t="s">
        <v>73</v>
      </c>
      <c r="J1" s="9"/>
      <c r="K1" s="9"/>
      <c r="L1" s="9" t="s">
        <v>78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8</v>
      </c>
      <c r="B3" t="s">
        <v>17</v>
      </c>
      <c r="C3">
        <v>8</v>
      </c>
      <c r="D3">
        <v>4</v>
      </c>
      <c r="E3">
        <f t="shared" ref="E3:E8" si="0">C3+D3</f>
        <v>12</v>
      </c>
      <c r="F3">
        <v>5</v>
      </c>
      <c r="G3">
        <v>2</v>
      </c>
      <c r="H3">
        <f t="shared" ref="H3:H8" si="1">F3+G3</f>
        <v>7</v>
      </c>
      <c r="I3">
        <v>9</v>
      </c>
      <c r="J3">
        <v>2</v>
      </c>
      <c r="K3">
        <f t="shared" ref="K3:K8" si="2">I3+J3</f>
        <v>11</v>
      </c>
      <c r="L3">
        <v>7</v>
      </c>
      <c r="N3">
        <f t="shared" ref="N3:N8" si="3">L3+M3</f>
        <v>7</v>
      </c>
      <c r="Q3">
        <f t="shared" ref="Q3:Q8" si="4">O3+P3</f>
        <v>0</v>
      </c>
      <c r="T3">
        <f t="shared" ref="T3:T8" si="5">R3+S3</f>
        <v>0</v>
      </c>
      <c r="U3" s="2">
        <f t="shared" ref="U3:W8" si="6">C3+F3+I3+L3+O3+R3</f>
        <v>29</v>
      </c>
      <c r="V3" s="2">
        <f t="shared" si="6"/>
        <v>8</v>
      </c>
      <c r="W3" s="2">
        <f t="shared" si="6"/>
        <v>37</v>
      </c>
      <c r="X3" t="s">
        <v>11</v>
      </c>
    </row>
    <row r="4" spans="1:24" x14ac:dyDescent="0.25">
      <c r="A4" s="1">
        <v>12</v>
      </c>
      <c r="B4" t="s">
        <v>18</v>
      </c>
      <c r="C4">
        <v>7</v>
      </c>
      <c r="D4">
        <v>5</v>
      </c>
      <c r="E4">
        <f t="shared" si="0"/>
        <v>12</v>
      </c>
      <c r="F4">
        <v>3</v>
      </c>
      <c r="G4">
        <v>1</v>
      </c>
      <c r="H4">
        <f t="shared" si="1"/>
        <v>4</v>
      </c>
      <c r="I4">
        <v>6</v>
      </c>
      <c r="J4">
        <v>4</v>
      </c>
      <c r="K4">
        <f t="shared" si="2"/>
        <v>10</v>
      </c>
      <c r="L4">
        <v>6</v>
      </c>
      <c r="M4">
        <v>2</v>
      </c>
      <c r="N4">
        <f t="shared" si="3"/>
        <v>8</v>
      </c>
      <c r="Q4">
        <f t="shared" si="4"/>
        <v>0</v>
      </c>
      <c r="T4">
        <f t="shared" si="5"/>
        <v>0</v>
      </c>
      <c r="U4" s="2">
        <f t="shared" si="6"/>
        <v>22</v>
      </c>
      <c r="V4" s="2">
        <f t="shared" si="6"/>
        <v>12</v>
      </c>
      <c r="W4" s="2">
        <f t="shared" si="6"/>
        <v>34</v>
      </c>
      <c r="X4" t="s">
        <v>11</v>
      </c>
    </row>
    <row r="5" spans="1:24" x14ac:dyDescent="0.25">
      <c r="A5" s="1">
        <v>1</v>
      </c>
      <c r="B5" t="s">
        <v>27</v>
      </c>
      <c r="E5">
        <f t="shared" si="0"/>
        <v>0</v>
      </c>
      <c r="F5">
        <v>4</v>
      </c>
      <c r="H5">
        <f t="shared" si="1"/>
        <v>4</v>
      </c>
      <c r="I5">
        <v>1</v>
      </c>
      <c r="J5">
        <v>2</v>
      </c>
      <c r="K5">
        <f t="shared" si="2"/>
        <v>3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5</v>
      </c>
      <c r="V5" s="2">
        <f t="shared" si="6"/>
        <v>2</v>
      </c>
      <c r="W5" s="2">
        <f t="shared" si="6"/>
        <v>7</v>
      </c>
      <c r="X5" t="s">
        <v>11</v>
      </c>
    </row>
    <row r="6" spans="1:24" x14ac:dyDescent="0.25">
      <c r="A6" s="1">
        <v>4</v>
      </c>
      <c r="B6" t="s">
        <v>21</v>
      </c>
      <c r="C6">
        <v>4</v>
      </c>
      <c r="D6">
        <v>3</v>
      </c>
      <c r="E6">
        <f t="shared" si="0"/>
        <v>7</v>
      </c>
      <c r="F6">
        <v>6</v>
      </c>
      <c r="G6">
        <v>6</v>
      </c>
      <c r="H6">
        <f t="shared" si="1"/>
        <v>12</v>
      </c>
      <c r="I6">
        <v>4</v>
      </c>
      <c r="J6">
        <v>1</v>
      </c>
      <c r="K6">
        <f t="shared" si="2"/>
        <v>5</v>
      </c>
      <c r="L6">
        <v>3</v>
      </c>
      <c r="N6">
        <f t="shared" si="3"/>
        <v>3</v>
      </c>
      <c r="Q6">
        <f t="shared" si="4"/>
        <v>0</v>
      </c>
      <c r="T6">
        <f t="shared" si="5"/>
        <v>0</v>
      </c>
      <c r="U6" s="2">
        <f t="shared" si="6"/>
        <v>17</v>
      </c>
      <c r="V6" s="2">
        <f t="shared" si="6"/>
        <v>10</v>
      </c>
      <c r="W6" s="2">
        <f t="shared" si="6"/>
        <v>27</v>
      </c>
      <c r="X6" t="s">
        <v>11</v>
      </c>
    </row>
    <row r="7" spans="1:24" x14ac:dyDescent="0.25">
      <c r="A7" s="1">
        <v>10</v>
      </c>
      <c r="B7" t="s">
        <v>41</v>
      </c>
      <c r="D7">
        <v>6</v>
      </c>
      <c r="E7">
        <f t="shared" si="0"/>
        <v>6</v>
      </c>
      <c r="G7">
        <v>6</v>
      </c>
      <c r="H7">
        <f t="shared" si="1"/>
        <v>6</v>
      </c>
      <c r="J7">
        <v>10</v>
      </c>
      <c r="K7">
        <f t="shared" si="2"/>
        <v>10</v>
      </c>
      <c r="M7">
        <v>12</v>
      </c>
      <c r="N7">
        <f t="shared" si="3"/>
        <v>12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34</v>
      </c>
      <c r="W7" s="2">
        <f t="shared" si="6"/>
        <v>34</v>
      </c>
      <c r="X7" t="s">
        <v>11</v>
      </c>
    </row>
    <row r="8" spans="1:24" x14ac:dyDescent="0.25">
      <c r="A8" s="1" t="s">
        <v>55</v>
      </c>
      <c r="B8" t="s">
        <v>19</v>
      </c>
      <c r="E8">
        <f t="shared" si="0"/>
        <v>0</v>
      </c>
      <c r="G8">
        <v>1</v>
      </c>
      <c r="H8">
        <f t="shared" si="1"/>
        <v>1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1</v>
      </c>
      <c r="W8" s="2">
        <f t="shared" si="6"/>
        <v>1</v>
      </c>
      <c r="X8" t="s">
        <v>11</v>
      </c>
    </row>
    <row r="9" spans="1:24" x14ac:dyDescent="0.25">
      <c r="E9">
        <f t="shared" ref="E9:E15" si="7">C9+D9</f>
        <v>0</v>
      </c>
      <c r="H9">
        <f t="shared" ref="H9:H15" si="8">F9+G9</f>
        <v>0</v>
      </c>
      <c r="K9">
        <f t="shared" ref="K9:K15" si="9">I9+J9</f>
        <v>0</v>
      </c>
      <c r="N9">
        <f t="shared" ref="N9:N15" si="10">L9+M9</f>
        <v>0</v>
      </c>
      <c r="Q9">
        <f t="shared" ref="Q9:Q15" si="11">O9+P9</f>
        <v>0</v>
      </c>
      <c r="T9">
        <f t="shared" ref="T9:T15" si="12">R9+S9</f>
        <v>0</v>
      </c>
      <c r="U9" s="2">
        <f t="shared" ref="U9:U15" si="13">C9+F9+I9+L9+O9+R9</f>
        <v>0</v>
      </c>
      <c r="V9" s="2">
        <f t="shared" ref="V9:V15" si="14">D9+G9+J9+M9+P9+S9</f>
        <v>0</v>
      </c>
      <c r="W9" s="2">
        <f t="shared" ref="W9:W15" si="15">E9+H9+K9+N9+Q9+T9</f>
        <v>0</v>
      </c>
      <c r="X9" t="s">
        <v>11</v>
      </c>
    </row>
    <row r="10" spans="1:24" x14ac:dyDescent="0.25">
      <c r="E10">
        <f t="shared" si="7"/>
        <v>0</v>
      </c>
      <c r="H10">
        <f t="shared" si="8"/>
        <v>0</v>
      </c>
      <c r="K10">
        <f t="shared" si="9"/>
        <v>0</v>
      </c>
      <c r="N10">
        <f t="shared" si="10"/>
        <v>0</v>
      </c>
      <c r="Q10">
        <f t="shared" si="11"/>
        <v>0</v>
      </c>
      <c r="T10">
        <f t="shared" si="12"/>
        <v>0</v>
      </c>
      <c r="U10" s="2">
        <f t="shared" si="13"/>
        <v>0</v>
      </c>
      <c r="V10" s="2">
        <f t="shared" si="14"/>
        <v>0</v>
      </c>
      <c r="W10" s="2">
        <f t="shared" si="15"/>
        <v>0</v>
      </c>
      <c r="X10" t="s">
        <v>11</v>
      </c>
    </row>
    <row r="11" spans="1:24" x14ac:dyDescent="0.25">
      <c r="E11">
        <f t="shared" si="7"/>
        <v>0</v>
      </c>
      <c r="H11">
        <f t="shared" si="8"/>
        <v>0</v>
      </c>
      <c r="K11">
        <f t="shared" si="9"/>
        <v>0</v>
      </c>
      <c r="N11">
        <f t="shared" si="10"/>
        <v>0</v>
      </c>
      <c r="Q11">
        <f t="shared" si="11"/>
        <v>0</v>
      </c>
      <c r="T11">
        <f t="shared" si="12"/>
        <v>0</v>
      </c>
      <c r="U11" s="2">
        <f t="shared" si="13"/>
        <v>0</v>
      </c>
      <c r="V11" s="2">
        <f t="shared" si="14"/>
        <v>0</v>
      </c>
      <c r="W11" s="2">
        <f t="shared" si="15"/>
        <v>0</v>
      </c>
      <c r="X11" t="s">
        <v>11</v>
      </c>
    </row>
    <row r="12" spans="1:24" x14ac:dyDescent="0.25">
      <c r="E12">
        <f t="shared" si="7"/>
        <v>0</v>
      </c>
      <c r="H12">
        <f t="shared" si="8"/>
        <v>0</v>
      </c>
      <c r="K12">
        <f t="shared" si="9"/>
        <v>0</v>
      </c>
      <c r="N12">
        <f t="shared" si="10"/>
        <v>0</v>
      </c>
      <c r="Q12">
        <f t="shared" si="11"/>
        <v>0</v>
      </c>
      <c r="T12">
        <f t="shared" si="12"/>
        <v>0</v>
      </c>
      <c r="U12" s="2">
        <f t="shared" si="13"/>
        <v>0</v>
      </c>
      <c r="V12" s="2">
        <f t="shared" si="14"/>
        <v>0</v>
      </c>
      <c r="W12" s="2">
        <f t="shared" si="15"/>
        <v>0</v>
      </c>
      <c r="X12" t="s">
        <v>11</v>
      </c>
    </row>
    <row r="13" spans="1:24" x14ac:dyDescent="0.25">
      <c r="E13">
        <f t="shared" si="7"/>
        <v>0</v>
      </c>
      <c r="H13">
        <f t="shared" si="8"/>
        <v>0</v>
      </c>
      <c r="K13">
        <f t="shared" si="9"/>
        <v>0</v>
      </c>
      <c r="N13">
        <f t="shared" si="10"/>
        <v>0</v>
      </c>
      <c r="Q13">
        <f t="shared" si="11"/>
        <v>0</v>
      </c>
      <c r="T13">
        <f t="shared" si="12"/>
        <v>0</v>
      </c>
      <c r="U13" s="2">
        <f t="shared" si="13"/>
        <v>0</v>
      </c>
      <c r="V13" s="2">
        <f t="shared" si="14"/>
        <v>0</v>
      </c>
      <c r="W13" s="2">
        <f t="shared" si="15"/>
        <v>0</v>
      </c>
      <c r="X13" t="s">
        <v>11</v>
      </c>
    </row>
    <row r="14" spans="1:24" x14ac:dyDescent="0.25">
      <c r="E14">
        <f t="shared" si="7"/>
        <v>0</v>
      </c>
      <c r="H14">
        <f t="shared" si="8"/>
        <v>0</v>
      </c>
      <c r="K14">
        <f t="shared" si="9"/>
        <v>0</v>
      </c>
      <c r="N14">
        <f t="shared" si="10"/>
        <v>0</v>
      </c>
      <c r="Q14">
        <f t="shared" si="11"/>
        <v>0</v>
      </c>
      <c r="T14">
        <f t="shared" si="12"/>
        <v>0</v>
      </c>
      <c r="U14" s="2">
        <f t="shared" si="13"/>
        <v>0</v>
      </c>
      <c r="V14" s="2">
        <f t="shared" si="14"/>
        <v>0</v>
      </c>
      <c r="W14" s="2">
        <f t="shared" si="15"/>
        <v>0</v>
      </c>
      <c r="X14" t="s">
        <v>11</v>
      </c>
    </row>
    <row r="15" spans="1:24" x14ac:dyDescent="0.25">
      <c r="E15">
        <f t="shared" si="7"/>
        <v>0</v>
      </c>
      <c r="H15">
        <f t="shared" si="8"/>
        <v>0</v>
      </c>
      <c r="K15">
        <f t="shared" si="9"/>
        <v>0</v>
      </c>
      <c r="N15">
        <f t="shared" si="10"/>
        <v>0</v>
      </c>
      <c r="Q15">
        <f t="shared" si="11"/>
        <v>0</v>
      </c>
      <c r="T15">
        <f t="shared" si="12"/>
        <v>0</v>
      </c>
      <c r="U15" s="2">
        <f t="shared" si="13"/>
        <v>0</v>
      </c>
      <c r="V15" s="2">
        <f t="shared" si="14"/>
        <v>0</v>
      </c>
      <c r="W15" s="2">
        <f t="shared" si="15"/>
        <v>0</v>
      </c>
      <c r="X15" t="s">
        <v>11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11</v>
      </c>
    </row>
    <row r="17" spans="1:24" x14ac:dyDescent="0.25">
      <c r="A17" s="1" t="s">
        <v>55</v>
      </c>
      <c r="B17" t="s">
        <v>19</v>
      </c>
      <c r="C17">
        <v>7</v>
      </c>
      <c r="D17">
        <v>0</v>
      </c>
      <c r="E17">
        <f>C17/(C17+D17)*100</f>
        <v>100</v>
      </c>
      <c r="F17">
        <v>4</v>
      </c>
      <c r="G17">
        <v>1</v>
      </c>
      <c r="H17">
        <f>F17/(F17+G17)*100</f>
        <v>80</v>
      </c>
      <c r="I17">
        <v>7</v>
      </c>
      <c r="J17">
        <v>3</v>
      </c>
      <c r="K17">
        <f>I17/(I17+J17)*100</f>
        <v>70</v>
      </c>
      <c r="L17">
        <v>8</v>
      </c>
      <c r="M17">
        <v>5</v>
      </c>
      <c r="N17">
        <f>L17/(L17+M17)*100</f>
        <v>61.53846153846154</v>
      </c>
      <c r="Q17" t="e">
        <f>O17/(O17+P17)*100</f>
        <v>#DIV/0!</v>
      </c>
      <c r="T17" t="e">
        <f>R17/(R17+S17)*100</f>
        <v>#DIV/0!</v>
      </c>
      <c r="U17" s="2">
        <f>C17+F17+I17+L17+O17+R17</f>
        <v>26</v>
      </c>
      <c r="V17" s="2">
        <f>D17+G17+J17+M17+P17+S17</f>
        <v>9</v>
      </c>
      <c r="W17" s="2">
        <f>U17/(U17+V17)*100</f>
        <v>74.285714285714292</v>
      </c>
      <c r="X17" t="s">
        <v>11</v>
      </c>
    </row>
  </sheetData>
  <mergeCells count="7">
    <mergeCell ref="U1:W1"/>
    <mergeCell ref="R1:T1"/>
    <mergeCell ref="C1:E1"/>
    <mergeCell ref="F1:H1"/>
    <mergeCell ref="I1:K1"/>
    <mergeCell ref="L1:N1"/>
    <mergeCell ref="O1:Q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7"/>
  <sheetViews>
    <sheetView workbookViewId="0">
      <selection activeCell="L18" sqref="L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B1" t="s">
        <v>8</v>
      </c>
      <c r="C1" s="9" t="s">
        <v>62</v>
      </c>
      <c r="D1" s="9"/>
      <c r="E1" s="9"/>
      <c r="F1" s="9" t="s">
        <v>63</v>
      </c>
      <c r="G1" s="9"/>
      <c r="H1" s="9"/>
      <c r="I1" s="9" t="s">
        <v>67</v>
      </c>
      <c r="J1" s="9"/>
      <c r="K1" s="9"/>
      <c r="L1" s="9" t="s">
        <v>69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19</v>
      </c>
      <c r="B3" t="s">
        <v>33</v>
      </c>
      <c r="E3">
        <f t="shared" ref="E3:E9" si="0">C3+D3</f>
        <v>0</v>
      </c>
      <c r="H3">
        <f t="shared" ref="H3:H9" si="1">F3+G3</f>
        <v>0</v>
      </c>
      <c r="K3">
        <f t="shared" ref="K3:K9" si="2">I3+J3</f>
        <v>0</v>
      </c>
      <c r="M3">
        <v>1</v>
      </c>
      <c r="N3">
        <f t="shared" ref="N3:N9" si="3">L3+M3</f>
        <v>1</v>
      </c>
      <c r="Q3">
        <f t="shared" ref="Q3:Q9" si="4">O3+P3</f>
        <v>0</v>
      </c>
      <c r="T3">
        <f t="shared" ref="T3:T9" si="5">R3+S3</f>
        <v>0</v>
      </c>
      <c r="U3" s="2">
        <f t="shared" ref="U3:U9" si="6">C3+F3+I3+L3+O3+R3</f>
        <v>0</v>
      </c>
      <c r="V3" s="2">
        <f t="shared" ref="V3:W8" si="7">D3+G3+J3+M3+P3+S3</f>
        <v>1</v>
      </c>
      <c r="W3" s="2">
        <f t="shared" si="7"/>
        <v>1</v>
      </c>
      <c r="X3" t="s">
        <v>12</v>
      </c>
    </row>
    <row r="4" spans="1:24" x14ac:dyDescent="0.25">
      <c r="A4" s="1">
        <v>3</v>
      </c>
      <c r="B4" t="s">
        <v>29</v>
      </c>
      <c r="E4">
        <f t="shared" si="0"/>
        <v>0</v>
      </c>
      <c r="F4">
        <v>1</v>
      </c>
      <c r="G4">
        <v>1</v>
      </c>
      <c r="H4">
        <f t="shared" si="1"/>
        <v>2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1</v>
      </c>
      <c r="V4" s="2">
        <f t="shared" si="7"/>
        <v>1</v>
      </c>
      <c r="W4" s="2">
        <f t="shared" si="7"/>
        <v>2</v>
      </c>
      <c r="X4" t="s">
        <v>12</v>
      </c>
    </row>
    <row r="5" spans="1:24" x14ac:dyDescent="0.25">
      <c r="A5" s="1">
        <v>4</v>
      </c>
      <c r="B5" t="s">
        <v>30</v>
      </c>
      <c r="C5">
        <v>1</v>
      </c>
      <c r="E5">
        <f t="shared" si="0"/>
        <v>1</v>
      </c>
      <c r="F5">
        <v>2</v>
      </c>
      <c r="G5">
        <v>1</v>
      </c>
      <c r="H5">
        <f t="shared" si="1"/>
        <v>3</v>
      </c>
      <c r="K5">
        <f t="shared" si="2"/>
        <v>0</v>
      </c>
      <c r="L5">
        <v>1</v>
      </c>
      <c r="N5">
        <f t="shared" si="3"/>
        <v>1</v>
      </c>
      <c r="Q5">
        <f t="shared" si="4"/>
        <v>0</v>
      </c>
      <c r="T5">
        <f t="shared" si="5"/>
        <v>0</v>
      </c>
      <c r="U5" s="2">
        <f t="shared" si="6"/>
        <v>4</v>
      </c>
      <c r="V5" s="2">
        <f t="shared" si="7"/>
        <v>1</v>
      </c>
      <c r="W5" s="2">
        <f t="shared" si="7"/>
        <v>5</v>
      </c>
      <c r="X5" t="s">
        <v>12</v>
      </c>
    </row>
    <row r="6" spans="1:24" x14ac:dyDescent="0.25">
      <c r="A6" s="1">
        <v>12</v>
      </c>
      <c r="B6" t="s">
        <v>28</v>
      </c>
      <c r="E6">
        <f t="shared" si="0"/>
        <v>0</v>
      </c>
      <c r="F6">
        <v>2</v>
      </c>
      <c r="H6">
        <f t="shared" si="1"/>
        <v>2</v>
      </c>
      <c r="I6">
        <v>1</v>
      </c>
      <c r="K6">
        <f t="shared" si="2"/>
        <v>1</v>
      </c>
      <c r="L6">
        <v>3</v>
      </c>
      <c r="N6">
        <f t="shared" si="3"/>
        <v>3</v>
      </c>
      <c r="Q6">
        <f t="shared" si="4"/>
        <v>0</v>
      </c>
      <c r="T6">
        <f t="shared" si="5"/>
        <v>0</v>
      </c>
      <c r="U6" s="2">
        <f t="shared" si="6"/>
        <v>6</v>
      </c>
      <c r="V6" s="2">
        <f t="shared" si="7"/>
        <v>0</v>
      </c>
      <c r="W6" s="2">
        <f t="shared" si="7"/>
        <v>6</v>
      </c>
      <c r="X6" t="s">
        <v>12</v>
      </c>
    </row>
    <row r="7" spans="1:24" x14ac:dyDescent="0.25">
      <c r="A7" s="1">
        <v>11</v>
      </c>
      <c r="B7" t="s">
        <v>31</v>
      </c>
      <c r="E7">
        <f t="shared" si="0"/>
        <v>0</v>
      </c>
      <c r="H7">
        <f t="shared" si="1"/>
        <v>0</v>
      </c>
      <c r="I7">
        <v>1</v>
      </c>
      <c r="K7">
        <f t="shared" si="2"/>
        <v>1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7"/>
        <v>0</v>
      </c>
      <c r="W7" s="2">
        <f t="shared" si="7"/>
        <v>1</v>
      </c>
      <c r="X7" t="s">
        <v>12</v>
      </c>
    </row>
    <row r="8" spans="1:24" x14ac:dyDescent="0.25"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0</v>
      </c>
      <c r="W8" s="2">
        <f t="shared" si="7"/>
        <v>0</v>
      </c>
      <c r="X8" t="s">
        <v>12</v>
      </c>
    </row>
    <row r="9" spans="1:24" x14ac:dyDescent="0.25"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12</v>
      </c>
    </row>
    <row r="10" spans="1:24" x14ac:dyDescent="0.25">
      <c r="E10">
        <f t="shared" ref="E10:E15" si="8">C10+D10</f>
        <v>0</v>
      </c>
      <c r="H10">
        <f t="shared" ref="H10:H15" si="9">F10+G10</f>
        <v>0</v>
      </c>
      <c r="K10">
        <f t="shared" ref="K10:K15" si="10">I10+J10</f>
        <v>0</v>
      </c>
      <c r="N10">
        <f t="shared" ref="N10:N15" si="11">L10+M10</f>
        <v>0</v>
      </c>
      <c r="Q10">
        <f t="shared" ref="Q10:Q15" si="12">O10+P10</f>
        <v>0</v>
      </c>
      <c r="T10">
        <f t="shared" ref="T10:T15" si="13">R10+S10</f>
        <v>0</v>
      </c>
      <c r="U10" s="2">
        <f t="shared" ref="U10:U15" si="14">C10+F10+I10+L10+O10+R10</f>
        <v>0</v>
      </c>
      <c r="V10" s="2">
        <f t="shared" ref="V10:V15" si="15">D10+G10+J10+M10+P10+S10</f>
        <v>0</v>
      </c>
      <c r="W10" s="2">
        <f t="shared" ref="W10:W15" si="16">E10+H10+K10+N10+Q10+T10</f>
        <v>0</v>
      </c>
      <c r="X10" t="s">
        <v>12</v>
      </c>
    </row>
    <row r="11" spans="1:24" x14ac:dyDescent="0.25">
      <c r="E11">
        <f t="shared" si="8"/>
        <v>0</v>
      </c>
      <c r="H11">
        <f t="shared" si="9"/>
        <v>0</v>
      </c>
      <c r="K11">
        <f t="shared" si="10"/>
        <v>0</v>
      </c>
      <c r="N11">
        <f t="shared" si="11"/>
        <v>0</v>
      </c>
      <c r="Q11">
        <f t="shared" si="12"/>
        <v>0</v>
      </c>
      <c r="T11">
        <f t="shared" si="13"/>
        <v>0</v>
      </c>
      <c r="U11" s="2">
        <f t="shared" si="14"/>
        <v>0</v>
      </c>
      <c r="V11" s="2">
        <f t="shared" si="15"/>
        <v>0</v>
      </c>
      <c r="W11" s="2">
        <f t="shared" si="16"/>
        <v>0</v>
      </c>
      <c r="X11" t="s">
        <v>12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12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12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12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12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12</v>
      </c>
    </row>
    <row r="17" spans="1:24" x14ac:dyDescent="0.25">
      <c r="A17" s="1" t="s">
        <v>55</v>
      </c>
      <c r="B17" t="s">
        <v>32</v>
      </c>
      <c r="C17">
        <v>16</v>
      </c>
      <c r="D17">
        <v>18</v>
      </c>
      <c r="E17">
        <f>C17/(C17+D17)*100</f>
        <v>47.058823529411761</v>
      </c>
      <c r="F17">
        <v>15</v>
      </c>
      <c r="G17">
        <v>12</v>
      </c>
      <c r="H17">
        <f>F17/(F17+G17)*100</f>
        <v>55.555555555555557</v>
      </c>
      <c r="I17">
        <v>13</v>
      </c>
      <c r="J17">
        <v>23</v>
      </c>
      <c r="K17">
        <f>I17/(I17+J17)*100</f>
        <v>36.111111111111107</v>
      </c>
      <c r="L17">
        <v>9</v>
      </c>
      <c r="M17">
        <v>19</v>
      </c>
      <c r="N17">
        <f>L17/(L17+M17)*100</f>
        <v>32.142857142857146</v>
      </c>
      <c r="Q17" t="e">
        <f>O17/(O17+P17)*100</f>
        <v>#DIV/0!</v>
      </c>
      <c r="T17" t="e">
        <f>R17/(R17+S17)*100</f>
        <v>#DIV/0!</v>
      </c>
      <c r="U17" s="2">
        <f>C17+F17+I17+L17+O17+R17</f>
        <v>53</v>
      </c>
      <c r="V17" s="2">
        <f>D17+G17+J17+M17+P17+S17</f>
        <v>72</v>
      </c>
      <c r="W17" s="2">
        <f>U17/(U17+V17)*100</f>
        <v>42.4</v>
      </c>
      <c r="X17" t="s">
        <v>12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7"/>
  <sheetViews>
    <sheetView workbookViewId="0">
      <selection activeCell="L2" sqref="L2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42578125" customWidth="1"/>
  </cols>
  <sheetData>
    <row r="1" spans="1:24" x14ac:dyDescent="0.25">
      <c r="B1" t="s">
        <v>20</v>
      </c>
      <c r="C1" s="9" t="s">
        <v>59</v>
      </c>
      <c r="D1" s="9"/>
      <c r="E1" s="9"/>
      <c r="F1" s="9" t="s">
        <v>68</v>
      </c>
      <c r="G1" s="9"/>
      <c r="H1" s="9"/>
      <c r="I1" s="9" t="s">
        <v>71</v>
      </c>
      <c r="J1" s="9"/>
      <c r="K1" s="9"/>
      <c r="L1" s="9" t="s">
        <v>79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3</v>
      </c>
      <c r="B3" t="s">
        <v>42</v>
      </c>
      <c r="C3">
        <v>7</v>
      </c>
      <c r="D3">
        <v>1</v>
      </c>
      <c r="E3">
        <f t="shared" ref="E3:E15" si="0">C3+D3</f>
        <v>8</v>
      </c>
      <c r="F3">
        <v>6</v>
      </c>
      <c r="G3">
        <v>1</v>
      </c>
      <c r="H3">
        <f t="shared" ref="H3:H15" si="1">F3+G3</f>
        <v>7</v>
      </c>
      <c r="I3">
        <v>7</v>
      </c>
      <c r="J3">
        <v>2</v>
      </c>
      <c r="K3">
        <f t="shared" ref="K3:K15" si="2">I3+J3</f>
        <v>9</v>
      </c>
      <c r="L3">
        <v>1</v>
      </c>
      <c r="M3">
        <v>1</v>
      </c>
      <c r="N3">
        <f t="shared" ref="N3:N15" si="3">L3+M3</f>
        <v>2</v>
      </c>
      <c r="Q3">
        <f t="shared" ref="Q3:Q15" si="4">O3+P3</f>
        <v>0</v>
      </c>
      <c r="T3">
        <f t="shared" ref="T3:T15" si="5">R3+S3</f>
        <v>0</v>
      </c>
      <c r="U3" s="2">
        <f t="shared" ref="U3:U8" si="6">C3+F3+I3+L3+O3+R3</f>
        <v>21</v>
      </c>
      <c r="V3" s="2">
        <f t="shared" ref="V3:W8" si="7">D3+G3+J3+M3+P3+S3</f>
        <v>5</v>
      </c>
      <c r="W3" s="2">
        <f t="shared" si="7"/>
        <v>26</v>
      </c>
      <c r="X3" t="s">
        <v>22</v>
      </c>
    </row>
    <row r="4" spans="1:24" x14ac:dyDescent="0.25">
      <c r="A4" s="1">
        <v>4</v>
      </c>
      <c r="B4" t="s">
        <v>43</v>
      </c>
      <c r="C4">
        <v>7</v>
      </c>
      <c r="D4">
        <v>2</v>
      </c>
      <c r="E4">
        <f t="shared" si="0"/>
        <v>9</v>
      </c>
      <c r="F4">
        <v>9</v>
      </c>
      <c r="H4">
        <f t="shared" si="1"/>
        <v>9</v>
      </c>
      <c r="I4">
        <v>4</v>
      </c>
      <c r="J4">
        <v>4</v>
      </c>
      <c r="K4">
        <f t="shared" si="2"/>
        <v>8</v>
      </c>
      <c r="L4">
        <v>1</v>
      </c>
      <c r="N4">
        <f t="shared" si="3"/>
        <v>1</v>
      </c>
      <c r="Q4">
        <f t="shared" si="4"/>
        <v>0</v>
      </c>
      <c r="T4">
        <f t="shared" si="5"/>
        <v>0</v>
      </c>
      <c r="U4" s="2">
        <f t="shared" si="6"/>
        <v>21</v>
      </c>
      <c r="V4" s="2">
        <f t="shared" si="7"/>
        <v>6</v>
      </c>
      <c r="W4" s="2">
        <f t="shared" si="7"/>
        <v>27</v>
      </c>
      <c r="X4" t="s">
        <v>22</v>
      </c>
    </row>
    <row r="5" spans="1:24" x14ac:dyDescent="0.25">
      <c r="A5" s="1">
        <v>9</v>
      </c>
      <c r="B5" t="s">
        <v>44</v>
      </c>
      <c r="C5">
        <v>1</v>
      </c>
      <c r="D5">
        <v>2</v>
      </c>
      <c r="E5">
        <f t="shared" si="0"/>
        <v>3</v>
      </c>
      <c r="F5">
        <v>3</v>
      </c>
      <c r="G5">
        <v>5</v>
      </c>
      <c r="H5">
        <f t="shared" si="1"/>
        <v>8</v>
      </c>
      <c r="I5">
        <v>3</v>
      </c>
      <c r="J5">
        <v>1</v>
      </c>
      <c r="K5">
        <f t="shared" si="2"/>
        <v>4</v>
      </c>
      <c r="L5">
        <v>1</v>
      </c>
      <c r="N5">
        <f t="shared" si="3"/>
        <v>1</v>
      </c>
      <c r="Q5">
        <f t="shared" si="4"/>
        <v>0</v>
      </c>
      <c r="T5">
        <f t="shared" si="5"/>
        <v>0</v>
      </c>
      <c r="U5" s="2">
        <f t="shared" si="6"/>
        <v>8</v>
      </c>
      <c r="V5" s="2">
        <f t="shared" si="7"/>
        <v>8</v>
      </c>
      <c r="W5" s="2">
        <f t="shared" si="7"/>
        <v>16</v>
      </c>
      <c r="X5" t="s">
        <v>22</v>
      </c>
    </row>
    <row r="6" spans="1:24" x14ac:dyDescent="0.25">
      <c r="A6" s="1">
        <v>26</v>
      </c>
      <c r="B6" t="s">
        <v>45</v>
      </c>
      <c r="D6">
        <v>1</v>
      </c>
      <c r="E6">
        <f t="shared" si="0"/>
        <v>1</v>
      </c>
      <c r="F6">
        <v>2</v>
      </c>
      <c r="G6">
        <v>2</v>
      </c>
      <c r="H6">
        <f t="shared" si="1"/>
        <v>4</v>
      </c>
      <c r="I6">
        <v>1</v>
      </c>
      <c r="J6">
        <v>2</v>
      </c>
      <c r="K6">
        <f t="shared" si="2"/>
        <v>3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3</v>
      </c>
      <c r="V6" s="2">
        <f t="shared" si="7"/>
        <v>5</v>
      </c>
      <c r="W6" s="2">
        <f t="shared" si="7"/>
        <v>8</v>
      </c>
      <c r="X6" t="s">
        <v>22</v>
      </c>
    </row>
    <row r="7" spans="1:24" x14ac:dyDescent="0.25">
      <c r="A7" s="1">
        <v>13</v>
      </c>
      <c r="B7" t="s">
        <v>46</v>
      </c>
      <c r="C7">
        <v>1</v>
      </c>
      <c r="D7">
        <v>3</v>
      </c>
      <c r="E7">
        <f t="shared" si="0"/>
        <v>4</v>
      </c>
      <c r="G7">
        <v>5</v>
      </c>
      <c r="H7">
        <f t="shared" si="1"/>
        <v>5</v>
      </c>
      <c r="J7">
        <v>1</v>
      </c>
      <c r="K7">
        <f t="shared" si="2"/>
        <v>1</v>
      </c>
      <c r="M7">
        <v>2</v>
      </c>
      <c r="N7">
        <f t="shared" si="3"/>
        <v>2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7"/>
        <v>11</v>
      </c>
      <c r="W7" s="2">
        <f t="shared" si="7"/>
        <v>12</v>
      </c>
      <c r="X7" t="s">
        <v>22</v>
      </c>
    </row>
    <row r="8" spans="1:24" x14ac:dyDescent="0.25">
      <c r="A8" s="1">
        <v>32</v>
      </c>
      <c r="B8" t="s">
        <v>47</v>
      </c>
      <c r="D8">
        <v>1</v>
      </c>
      <c r="E8">
        <f t="shared" si="0"/>
        <v>1</v>
      </c>
      <c r="F8">
        <v>3</v>
      </c>
      <c r="G8">
        <v>4</v>
      </c>
      <c r="H8">
        <f t="shared" si="1"/>
        <v>7</v>
      </c>
      <c r="I8">
        <v>1</v>
      </c>
      <c r="J8">
        <v>4</v>
      </c>
      <c r="K8">
        <f t="shared" si="2"/>
        <v>5</v>
      </c>
      <c r="L8">
        <v>2</v>
      </c>
      <c r="N8">
        <f t="shared" si="3"/>
        <v>2</v>
      </c>
      <c r="Q8">
        <f t="shared" si="4"/>
        <v>0</v>
      </c>
      <c r="T8">
        <f t="shared" si="5"/>
        <v>0</v>
      </c>
      <c r="U8" s="2">
        <f t="shared" si="6"/>
        <v>6</v>
      </c>
      <c r="V8" s="2">
        <f t="shared" si="7"/>
        <v>9</v>
      </c>
      <c r="W8" s="2">
        <f t="shared" si="7"/>
        <v>15</v>
      </c>
      <c r="X8" t="s">
        <v>22</v>
      </c>
    </row>
    <row r="9" spans="1:24" x14ac:dyDescent="0.25">
      <c r="A9" s="1">
        <v>5</v>
      </c>
      <c r="B9" t="s">
        <v>48</v>
      </c>
      <c r="E9">
        <f t="shared" si="0"/>
        <v>0</v>
      </c>
      <c r="F9">
        <v>1</v>
      </c>
      <c r="G9">
        <v>2</v>
      </c>
      <c r="H9">
        <f t="shared" si="1"/>
        <v>3</v>
      </c>
      <c r="K9">
        <f t="shared" si="2"/>
        <v>0</v>
      </c>
      <c r="M9">
        <v>1</v>
      </c>
      <c r="N9">
        <f t="shared" si="3"/>
        <v>1</v>
      </c>
      <c r="Q9">
        <f t="shared" si="4"/>
        <v>0</v>
      </c>
      <c r="T9">
        <f t="shared" si="5"/>
        <v>0</v>
      </c>
      <c r="U9" s="2">
        <f t="shared" ref="U9:U15" si="8">C9+F9+I9+L9+O9+R9</f>
        <v>1</v>
      </c>
      <c r="V9" s="2">
        <f t="shared" ref="V9:V15" si="9">D9+G9+J9+M9+P9+S9</f>
        <v>3</v>
      </c>
      <c r="W9" s="2">
        <f t="shared" ref="W9:W15" si="10">E9+H9+K9+N9+Q9+T9</f>
        <v>4</v>
      </c>
      <c r="X9" t="s">
        <v>22</v>
      </c>
    </row>
    <row r="10" spans="1:24" x14ac:dyDescent="0.25"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8"/>
        <v>0</v>
      </c>
      <c r="V10" s="2">
        <f t="shared" si="9"/>
        <v>0</v>
      </c>
      <c r="W10" s="2">
        <f t="shared" si="10"/>
        <v>0</v>
      </c>
      <c r="X10" t="s">
        <v>22</v>
      </c>
    </row>
    <row r="11" spans="1:24" x14ac:dyDescent="0.25"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8"/>
        <v>0</v>
      </c>
      <c r="V11" s="2">
        <f t="shared" si="9"/>
        <v>0</v>
      </c>
      <c r="W11" s="2">
        <f t="shared" si="10"/>
        <v>0</v>
      </c>
      <c r="X11" t="s">
        <v>22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8"/>
        <v>0</v>
      </c>
      <c r="V12" s="2">
        <f t="shared" si="9"/>
        <v>0</v>
      </c>
      <c r="W12" s="2">
        <f t="shared" si="10"/>
        <v>0</v>
      </c>
      <c r="X12" t="s">
        <v>22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8"/>
        <v>0</v>
      </c>
      <c r="V13" s="2">
        <f t="shared" si="9"/>
        <v>0</v>
      </c>
      <c r="W13" s="2">
        <f t="shared" si="10"/>
        <v>0</v>
      </c>
      <c r="X13" t="s">
        <v>22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8"/>
        <v>0</v>
      </c>
      <c r="V14" s="2">
        <f t="shared" si="9"/>
        <v>0</v>
      </c>
      <c r="W14" s="2">
        <f t="shared" si="10"/>
        <v>0</v>
      </c>
      <c r="X14" t="s">
        <v>22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8"/>
        <v>0</v>
      </c>
      <c r="V15" s="2">
        <f t="shared" si="9"/>
        <v>0</v>
      </c>
      <c r="W15" s="2">
        <f t="shared" si="10"/>
        <v>0</v>
      </c>
      <c r="X15" t="s">
        <v>22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22</v>
      </c>
    </row>
    <row r="17" spans="1:24" x14ac:dyDescent="0.25">
      <c r="A17" s="1">
        <v>39</v>
      </c>
      <c r="B17" t="s">
        <v>49</v>
      </c>
      <c r="C17">
        <v>10</v>
      </c>
      <c r="D17">
        <v>7</v>
      </c>
      <c r="E17">
        <f>C17/(C17+D17)*100</f>
        <v>58.82352941176471</v>
      </c>
      <c r="F17">
        <v>8</v>
      </c>
      <c r="G17">
        <v>2</v>
      </c>
      <c r="H17">
        <f>F17/(F17+G17)*100</f>
        <v>80</v>
      </c>
      <c r="I17">
        <v>5</v>
      </c>
      <c r="J17">
        <v>1</v>
      </c>
      <c r="K17">
        <f>I17/(I17+J17)*100</f>
        <v>83.333333333333343</v>
      </c>
      <c r="L17">
        <v>8</v>
      </c>
      <c r="M17">
        <v>16</v>
      </c>
      <c r="N17">
        <f>L17/(L17+M17)*100</f>
        <v>33.333333333333329</v>
      </c>
      <c r="Q17" t="e">
        <f>O17/(O17+P17)*100</f>
        <v>#DIV/0!</v>
      </c>
      <c r="T17" t="e">
        <f>R17/(R17+S17)*100</f>
        <v>#DIV/0!</v>
      </c>
      <c r="U17" s="2">
        <f>C17+F17+I17+L17+O17+R17</f>
        <v>31</v>
      </c>
      <c r="V17" s="2">
        <f>D17+G17+J17+M17+P17+S17</f>
        <v>26</v>
      </c>
      <c r="W17" s="2">
        <f>U17/(U17+V17)*100</f>
        <v>54.385964912280706</v>
      </c>
      <c r="X17" t="s">
        <v>22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7"/>
  <sheetViews>
    <sheetView workbookViewId="0">
      <selection activeCell="B8" sqref="B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.5703125" customWidth="1"/>
  </cols>
  <sheetData>
    <row r="1" spans="1:24" x14ac:dyDescent="0.25">
      <c r="B1" t="s">
        <v>24</v>
      </c>
      <c r="C1" s="9" t="s">
        <v>58</v>
      </c>
      <c r="D1" s="9"/>
      <c r="E1" s="9"/>
      <c r="F1" s="9" t="s">
        <v>66</v>
      </c>
      <c r="G1" s="9"/>
      <c r="H1" s="9"/>
      <c r="I1" s="9" t="s">
        <v>70</v>
      </c>
      <c r="J1" s="9"/>
      <c r="K1" s="9"/>
      <c r="L1" s="9" t="s">
        <v>72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7</v>
      </c>
      <c r="B3" t="s">
        <v>34</v>
      </c>
      <c r="E3">
        <f t="shared" ref="E3:E10" si="0">C3+D3</f>
        <v>0</v>
      </c>
      <c r="F3">
        <v>3</v>
      </c>
      <c r="G3">
        <v>2</v>
      </c>
      <c r="H3">
        <f t="shared" ref="H3:H10" si="1">F3+G3</f>
        <v>5</v>
      </c>
      <c r="I3">
        <v>9</v>
      </c>
      <c r="K3">
        <f t="shared" ref="K3:K10" si="2">I3+J3</f>
        <v>9</v>
      </c>
      <c r="N3">
        <f t="shared" ref="N3:N10" si="3">L3+M3</f>
        <v>0</v>
      </c>
      <c r="Q3">
        <f t="shared" ref="Q3:Q10" si="4">O3+P3</f>
        <v>0</v>
      </c>
      <c r="T3">
        <f t="shared" ref="T3:T10" si="5">R3+S3</f>
        <v>0</v>
      </c>
      <c r="U3" s="2">
        <f t="shared" ref="U3:U10" si="6">C3+F3+I3+L3+O3+R3</f>
        <v>12</v>
      </c>
      <c r="V3" s="2">
        <f t="shared" ref="V3:W8" si="7">D3+G3+J3+M3+P3+S3</f>
        <v>2</v>
      </c>
      <c r="W3" s="2">
        <f t="shared" si="7"/>
        <v>14</v>
      </c>
      <c r="X3" t="s">
        <v>23</v>
      </c>
    </row>
    <row r="4" spans="1:24" x14ac:dyDescent="0.25">
      <c r="A4" s="1">
        <v>12</v>
      </c>
      <c r="B4" t="s">
        <v>35</v>
      </c>
      <c r="E4">
        <f t="shared" si="0"/>
        <v>0</v>
      </c>
      <c r="F4">
        <v>4</v>
      </c>
      <c r="G4">
        <v>1</v>
      </c>
      <c r="H4">
        <f t="shared" si="1"/>
        <v>5</v>
      </c>
      <c r="I4">
        <v>4</v>
      </c>
      <c r="J4">
        <v>5</v>
      </c>
      <c r="K4">
        <f t="shared" si="2"/>
        <v>9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8</v>
      </c>
      <c r="V4" s="2">
        <f t="shared" si="7"/>
        <v>6</v>
      </c>
      <c r="W4" s="2">
        <f t="shared" si="7"/>
        <v>14</v>
      </c>
      <c r="X4" t="s">
        <v>23</v>
      </c>
    </row>
    <row r="5" spans="1:24" x14ac:dyDescent="0.25">
      <c r="A5" s="1">
        <v>10</v>
      </c>
      <c r="B5" t="s">
        <v>38</v>
      </c>
      <c r="E5">
        <f t="shared" si="0"/>
        <v>0</v>
      </c>
      <c r="F5">
        <v>2</v>
      </c>
      <c r="G5">
        <v>1</v>
      </c>
      <c r="H5">
        <f t="shared" si="1"/>
        <v>3</v>
      </c>
      <c r="I5">
        <v>2</v>
      </c>
      <c r="J5">
        <v>6</v>
      </c>
      <c r="K5">
        <f t="shared" si="2"/>
        <v>8</v>
      </c>
      <c r="L5">
        <v>1</v>
      </c>
      <c r="N5">
        <f t="shared" si="3"/>
        <v>1</v>
      </c>
      <c r="Q5">
        <f t="shared" si="4"/>
        <v>0</v>
      </c>
      <c r="T5">
        <f t="shared" si="5"/>
        <v>0</v>
      </c>
      <c r="U5" s="2">
        <f t="shared" si="6"/>
        <v>5</v>
      </c>
      <c r="V5" s="2">
        <f t="shared" si="7"/>
        <v>7</v>
      </c>
      <c r="W5" s="2">
        <f t="shared" si="7"/>
        <v>12</v>
      </c>
      <c r="X5" t="s">
        <v>23</v>
      </c>
    </row>
    <row r="6" spans="1:24" x14ac:dyDescent="0.25">
      <c r="A6" s="1">
        <v>13</v>
      </c>
      <c r="B6" t="s">
        <v>36</v>
      </c>
      <c r="E6">
        <f t="shared" si="0"/>
        <v>0</v>
      </c>
      <c r="F6">
        <v>1</v>
      </c>
      <c r="H6">
        <f t="shared" si="1"/>
        <v>1</v>
      </c>
      <c r="I6">
        <v>3</v>
      </c>
      <c r="J6">
        <v>2</v>
      </c>
      <c r="K6">
        <f t="shared" si="2"/>
        <v>5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4</v>
      </c>
      <c r="V6" s="2">
        <f t="shared" si="7"/>
        <v>2</v>
      </c>
      <c r="W6" s="2">
        <f t="shared" si="7"/>
        <v>6</v>
      </c>
      <c r="X6" t="s">
        <v>23</v>
      </c>
    </row>
    <row r="7" spans="1:24" x14ac:dyDescent="0.25">
      <c r="A7" s="1">
        <v>14</v>
      </c>
      <c r="B7" t="s">
        <v>75</v>
      </c>
      <c r="E7">
        <f t="shared" si="0"/>
        <v>0</v>
      </c>
      <c r="F7">
        <v>1</v>
      </c>
      <c r="G7">
        <v>1</v>
      </c>
      <c r="H7">
        <f t="shared" si="1"/>
        <v>2</v>
      </c>
      <c r="J7">
        <v>1</v>
      </c>
      <c r="K7">
        <f t="shared" si="2"/>
        <v>1</v>
      </c>
      <c r="M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7"/>
        <v>3</v>
      </c>
      <c r="W7" s="2">
        <f t="shared" si="7"/>
        <v>4</v>
      </c>
      <c r="X7" t="s">
        <v>23</v>
      </c>
    </row>
    <row r="8" spans="1:24" x14ac:dyDescent="0.25">
      <c r="A8" s="1">
        <v>1</v>
      </c>
      <c r="B8" t="s">
        <v>74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0</v>
      </c>
      <c r="W8" s="2">
        <f t="shared" si="7"/>
        <v>0</v>
      </c>
      <c r="X8" t="s">
        <v>23</v>
      </c>
    </row>
    <row r="9" spans="1:24" x14ac:dyDescent="0.25">
      <c r="A9" s="1">
        <v>6</v>
      </c>
      <c r="B9" t="s">
        <v>37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23</v>
      </c>
    </row>
    <row r="10" spans="1:24" x14ac:dyDescent="0.25">
      <c r="A10" s="1">
        <v>3</v>
      </c>
      <c r="B10" t="s">
        <v>39</v>
      </c>
      <c r="E10">
        <f t="shared" si="0"/>
        <v>0</v>
      </c>
      <c r="H10">
        <f t="shared" si="1"/>
        <v>0</v>
      </c>
      <c r="I10">
        <v>1</v>
      </c>
      <c r="K10">
        <f t="shared" si="2"/>
        <v>1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1</v>
      </c>
      <c r="V10" s="2">
        <f>D10+G10+J10+M10+P10+S10</f>
        <v>0</v>
      </c>
      <c r="W10" s="2">
        <f>E10+H10+K10+N10+Q10+T10</f>
        <v>1</v>
      </c>
      <c r="X10" t="s">
        <v>23</v>
      </c>
    </row>
    <row r="11" spans="1:24" x14ac:dyDescent="0.25">
      <c r="A11" s="4">
        <v>4</v>
      </c>
      <c r="B11" t="s">
        <v>40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23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23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23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23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23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23</v>
      </c>
    </row>
    <row r="17" spans="2:24" x14ac:dyDescent="0.25">
      <c r="B17" t="s">
        <v>74</v>
      </c>
      <c r="C17">
        <v>21</v>
      </c>
      <c r="D17">
        <v>19</v>
      </c>
      <c r="E17">
        <f>C17/(C17+D17)*100</f>
        <v>52.5</v>
      </c>
      <c r="F17">
        <v>9</v>
      </c>
      <c r="G17">
        <v>4</v>
      </c>
      <c r="H17">
        <f>F17/(F17+G17)*100</f>
        <v>69.230769230769226</v>
      </c>
      <c r="I17">
        <v>4</v>
      </c>
      <c r="J17">
        <v>4</v>
      </c>
      <c r="K17">
        <f>I17/(I17+J17)*100</f>
        <v>50</v>
      </c>
      <c r="L17">
        <v>7</v>
      </c>
      <c r="M17">
        <v>16</v>
      </c>
      <c r="N17">
        <f>L17/(L17+M17)*100</f>
        <v>30.434782608695656</v>
      </c>
      <c r="Q17" t="e">
        <f>O17/(O17+P17)*100</f>
        <v>#DIV/0!</v>
      </c>
      <c r="T17" t="e">
        <f>R17/(R17+S17)*100</f>
        <v>#DIV/0!</v>
      </c>
      <c r="U17" s="2">
        <f>C17+F17+I17+L17+O17+R17</f>
        <v>41</v>
      </c>
      <c r="V17" s="2">
        <f>D17+G17+J17+M17+P17+S17</f>
        <v>43</v>
      </c>
      <c r="W17" s="2">
        <f>U17/(U17+V17)*100</f>
        <v>48.80952380952381</v>
      </c>
      <c r="X17" t="s">
        <v>23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7"/>
  <sheetViews>
    <sheetView workbookViewId="0">
      <selection activeCell="M18" sqref="M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" customWidth="1"/>
  </cols>
  <sheetData>
    <row r="1" spans="1:24" x14ac:dyDescent="0.25">
      <c r="B1" t="s">
        <v>25</v>
      </c>
      <c r="C1" s="9" t="s">
        <v>60</v>
      </c>
      <c r="D1" s="9"/>
      <c r="E1" s="9"/>
      <c r="F1" s="9" t="s">
        <v>64</v>
      </c>
      <c r="G1" s="9"/>
      <c r="H1" s="9"/>
      <c r="I1" s="9" t="s">
        <v>65</v>
      </c>
      <c r="J1" s="9"/>
      <c r="K1" s="9"/>
      <c r="L1" s="9" t="s">
        <v>76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3</v>
      </c>
      <c r="B3" t="s">
        <v>50</v>
      </c>
      <c r="C3">
        <v>4</v>
      </c>
      <c r="D3">
        <v>2</v>
      </c>
      <c r="E3">
        <f t="shared" ref="E3:E10" si="0">C3+D3</f>
        <v>6</v>
      </c>
      <c r="F3">
        <v>7</v>
      </c>
      <c r="G3">
        <v>1</v>
      </c>
      <c r="H3">
        <f t="shared" ref="H3:H10" si="1">F3+G3</f>
        <v>8</v>
      </c>
      <c r="I3">
        <v>2</v>
      </c>
      <c r="J3">
        <v>1</v>
      </c>
      <c r="K3">
        <f t="shared" ref="K3:K10" si="2">I3+J3</f>
        <v>3</v>
      </c>
      <c r="L3">
        <v>1</v>
      </c>
      <c r="N3">
        <f t="shared" ref="N3:N10" si="3">L3+M3</f>
        <v>1</v>
      </c>
      <c r="Q3">
        <f t="shared" ref="Q3:Q10" si="4">O3+P3</f>
        <v>0</v>
      </c>
      <c r="T3">
        <f t="shared" ref="T3:T10" si="5">R3+S3</f>
        <v>0</v>
      </c>
      <c r="U3" s="2">
        <f t="shared" ref="U3:U10" si="6">C3+F3+I3+L3+O3+R3</f>
        <v>14</v>
      </c>
      <c r="V3" s="2">
        <f t="shared" ref="V3:W8" si="7">D3+G3+J3+M3+P3+S3</f>
        <v>4</v>
      </c>
      <c r="W3" s="2">
        <f t="shared" si="7"/>
        <v>18</v>
      </c>
      <c r="X3" t="s">
        <v>26</v>
      </c>
    </row>
    <row r="4" spans="1:24" x14ac:dyDescent="0.25">
      <c r="A4" s="1">
        <v>5</v>
      </c>
      <c r="B4" t="s">
        <v>51</v>
      </c>
      <c r="C4">
        <v>2</v>
      </c>
      <c r="D4">
        <v>1</v>
      </c>
      <c r="E4">
        <f t="shared" si="0"/>
        <v>3</v>
      </c>
      <c r="F4">
        <v>3</v>
      </c>
      <c r="H4">
        <f t="shared" si="1"/>
        <v>3</v>
      </c>
      <c r="I4">
        <v>1</v>
      </c>
      <c r="K4">
        <f t="shared" si="2"/>
        <v>1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6</v>
      </c>
      <c r="V4" s="2">
        <f t="shared" si="7"/>
        <v>1</v>
      </c>
      <c r="W4" s="2">
        <f t="shared" si="7"/>
        <v>7</v>
      </c>
      <c r="X4" t="s">
        <v>26</v>
      </c>
    </row>
    <row r="5" spans="1:24" x14ac:dyDescent="0.25">
      <c r="A5" s="1">
        <v>4</v>
      </c>
      <c r="B5" t="s">
        <v>52</v>
      </c>
      <c r="C5">
        <v>1</v>
      </c>
      <c r="D5">
        <v>1</v>
      </c>
      <c r="E5">
        <f t="shared" si="0"/>
        <v>2</v>
      </c>
      <c r="F5">
        <v>1</v>
      </c>
      <c r="H5">
        <f t="shared" si="1"/>
        <v>1</v>
      </c>
      <c r="I5">
        <v>1</v>
      </c>
      <c r="J5">
        <v>1</v>
      </c>
      <c r="K5">
        <f t="shared" si="2"/>
        <v>2</v>
      </c>
      <c r="L5">
        <v>1</v>
      </c>
      <c r="N5">
        <f t="shared" si="3"/>
        <v>1</v>
      </c>
      <c r="Q5">
        <f t="shared" si="4"/>
        <v>0</v>
      </c>
      <c r="T5">
        <f t="shared" si="5"/>
        <v>0</v>
      </c>
      <c r="U5" s="2">
        <f t="shared" si="6"/>
        <v>4</v>
      </c>
      <c r="V5" s="2">
        <f t="shared" si="7"/>
        <v>2</v>
      </c>
      <c r="W5" s="2">
        <f t="shared" si="7"/>
        <v>6</v>
      </c>
      <c r="X5" t="s">
        <v>26</v>
      </c>
    </row>
    <row r="6" spans="1:24" x14ac:dyDescent="0.25">
      <c r="A6" s="1">
        <v>7</v>
      </c>
      <c r="B6" t="s">
        <v>53</v>
      </c>
      <c r="D6">
        <v>1</v>
      </c>
      <c r="E6">
        <f t="shared" si="0"/>
        <v>1</v>
      </c>
      <c r="F6">
        <v>1</v>
      </c>
      <c r="H6">
        <f t="shared" si="1"/>
        <v>1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1</v>
      </c>
      <c r="V6" s="2">
        <f t="shared" si="7"/>
        <v>1</v>
      </c>
      <c r="W6" s="2">
        <f t="shared" si="7"/>
        <v>2</v>
      </c>
      <c r="X6" t="s">
        <v>26</v>
      </c>
    </row>
    <row r="7" spans="1:24" x14ac:dyDescent="0.25">
      <c r="A7" s="1">
        <v>11</v>
      </c>
      <c r="B7" t="s">
        <v>54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7"/>
        <v>0</v>
      </c>
      <c r="W7" s="2">
        <f t="shared" si="7"/>
        <v>0</v>
      </c>
      <c r="X7" t="s">
        <v>26</v>
      </c>
    </row>
    <row r="8" spans="1:24" x14ac:dyDescent="0.25">
      <c r="A8" s="1">
        <v>2</v>
      </c>
      <c r="B8" t="s">
        <v>56</v>
      </c>
      <c r="E8">
        <f t="shared" si="0"/>
        <v>0</v>
      </c>
      <c r="H8">
        <f t="shared" si="1"/>
        <v>0</v>
      </c>
      <c r="K8">
        <f t="shared" si="2"/>
        <v>0</v>
      </c>
      <c r="L8">
        <v>1</v>
      </c>
      <c r="N8">
        <f t="shared" si="3"/>
        <v>1</v>
      </c>
      <c r="Q8">
        <f t="shared" si="4"/>
        <v>0</v>
      </c>
      <c r="T8">
        <f t="shared" si="5"/>
        <v>0</v>
      </c>
      <c r="U8" s="2">
        <f t="shared" si="6"/>
        <v>1</v>
      </c>
      <c r="V8" s="2">
        <f t="shared" si="7"/>
        <v>0</v>
      </c>
      <c r="W8" s="2">
        <f t="shared" si="7"/>
        <v>1</v>
      </c>
      <c r="X8" t="s">
        <v>26</v>
      </c>
    </row>
    <row r="9" spans="1:24" x14ac:dyDescent="0.25"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26</v>
      </c>
    </row>
    <row r="10" spans="1:24" x14ac:dyDescent="0.25"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26</v>
      </c>
    </row>
    <row r="11" spans="1:24" x14ac:dyDescent="0.25"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26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26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26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26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26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26</v>
      </c>
    </row>
    <row r="17" spans="2:24" x14ac:dyDescent="0.25">
      <c r="B17" t="s">
        <v>77</v>
      </c>
      <c r="C17">
        <v>14</v>
      </c>
      <c r="D17">
        <v>16</v>
      </c>
      <c r="E17">
        <f>C17/(C17+D17)*100</f>
        <v>46.666666666666664</v>
      </c>
      <c r="F17">
        <v>11</v>
      </c>
      <c r="G17">
        <v>5</v>
      </c>
      <c r="H17">
        <f>F17/(F17+G17)*100</f>
        <v>68.75</v>
      </c>
      <c r="I17">
        <v>14</v>
      </c>
      <c r="J17">
        <v>11</v>
      </c>
      <c r="K17">
        <f>I17/(I17+J17)*100</f>
        <v>56.000000000000007</v>
      </c>
      <c r="L17">
        <v>22</v>
      </c>
      <c r="M17">
        <v>20</v>
      </c>
      <c r="N17">
        <f>L17/(L17+M17)*100</f>
        <v>52.380952380952387</v>
      </c>
      <c r="Q17" t="e">
        <f>O17/(O17+P17)*100</f>
        <v>#DIV/0!</v>
      </c>
      <c r="T17" t="e">
        <f>R17/(R17+S17)*100</f>
        <v>#DIV/0!</v>
      </c>
      <c r="U17" s="2">
        <f>C17+F17+I17+L17+O17+R17</f>
        <v>61</v>
      </c>
      <c r="V17" s="2">
        <f>D17+G17+J17+M17+P17+S17</f>
        <v>52</v>
      </c>
      <c r="W17" s="2">
        <f>U17/(U17+V17)*100</f>
        <v>53.982300884955748</v>
      </c>
      <c r="X17" t="s">
        <v>26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17"/>
  <sheetViews>
    <sheetView workbookViewId="0">
      <selection activeCell="X2" sqref="X2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3" x14ac:dyDescent="0.25"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3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3" x14ac:dyDescent="0.25">
      <c r="E3">
        <f t="shared" ref="E3:E15" si="0">C3+D3</f>
        <v>0</v>
      </c>
      <c r="H3">
        <f t="shared" ref="H3:H15" si="1">F3+G3</f>
        <v>0</v>
      </c>
      <c r="K3">
        <f t="shared" ref="K3:K15" si="2">I3+J3</f>
        <v>0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0</v>
      </c>
      <c r="V3" s="2">
        <f t="shared" si="6"/>
        <v>0</v>
      </c>
      <c r="W3" s="2">
        <f t="shared" si="6"/>
        <v>0</v>
      </c>
    </row>
    <row r="4" spans="1:23" x14ac:dyDescent="0.25"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6"/>
        <v>0</v>
      </c>
      <c r="W4" s="2">
        <f t="shared" si="6"/>
        <v>0</v>
      </c>
    </row>
    <row r="5" spans="1:23" x14ac:dyDescent="0.25"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6"/>
        <v>0</v>
      </c>
      <c r="W5" s="2">
        <f t="shared" si="6"/>
        <v>0</v>
      </c>
    </row>
    <row r="6" spans="1:23" x14ac:dyDescent="0.25">
      <c r="E6">
        <f t="shared" si="0"/>
        <v>0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0</v>
      </c>
      <c r="V6" s="2">
        <f t="shared" si="6"/>
        <v>0</v>
      </c>
      <c r="W6" s="2">
        <f t="shared" si="6"/>
        <v>0</v>
      </c>
    </row>
    <row r="7" spans="1:23" x14ac:dyDescent="0.25"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0</v>
      </c>
      <c r="W7" s="2">
        <f t="shared" si="6"/>
        <v>0</v>
      </c>
    </row>
    <row r="8" spans="1:23" x14ac:dyDescent="0.25"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0</v>
      </c>
      <c r="W8" s="2">
        <f t="shared" si="6"/>
        <v>0</v>
      </c>
    </row>
    <row r="9" spans="1:23" x14ac:dyDescent="0.25"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</row>
    <row r="10" spans="1:23" x14ac:dyDescent="0.25"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</row>
    <row r="11" spans="1:23" x14ac:dyDescent="0.25"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0</v>
      </c>
      <c r="W11" s="2">
        <f t="shared" si="6"/>
        <v>0</v>
      </c>
    </row>
    <row r="12" spans="1:23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</row>
    <row r="13" spans="1:23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</row>
    <row r="14" spans="1:23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</row>
    <row r="15" spans="1:23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</row>
    <row r="16" spans="1:23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</row>
    <row r="17" spans="5:23" x14ac:dyDescent="0.25">
      <c r="E17" t="e">
        <f>C17/(C17+D17)*100</f>
        <v>#DIV/0!</v>
      </c>
      <c r="H17" t="e">
        <f>F17/(F17+G17)*100</f>
        <v>#DIV/0!</v>
      </c>
      <c r="K17" t="e">
        <f>I17/(I17+J17)*100</f>
        <v>#DIV/0!</v>
      </c>
      <c r="N17" t="e">
        <f>L17/(L17+M17)*100</f>
        <v>#DIV/0!</v>
      </c>
      <c r="Q17" t="e">
        <f>O17/(O17+P17)*100</f>
        <v>#DIV/0!</v>
      </c>
      <c r="T17" t="e">
        <f>R17/(R17+S17)*100</f>
        <v>#DIV/0!</v>
      </c>
      <c r="U17" s="2">
        <f>C17+F17+I17+L17+O17+R17</f>
        <v>0</v>
      </c>
      <c r="V17" s="2">
        <f>D17+G17+J17+M17+P17+S17</f>
        <v>0</v>
      </c>
      <c r="W17" s="2" t="e">
        <f>U17/(U17+V17)*100</f>
        <v>#DIV/0!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1"/>
  <sheetViews>
    <sheetView workbookViewId="0">
      <selection activeCell="A11" sqref="A11"/>
    </sheetView>
  </sheetViews>
  <sheetFormatPr defaultRowHeight="15" x14ac:dyDescent="0.25"/>
  <cols>
    <col min="1" max="1" width="25.85546875" customWidth="1"/>
    <col min="3" max="3" width="16.28515625" bestFit="1" customWidth="1"/>
  </cols>
  <sheetData>
    <row r="1" spans="1:4" x14ac:dyDescent="0.25">
      <c r="A1" s="6" t="s">
        <v>9</v>
      </c>
      <c r="B1" s="6" t="s">
        <v>10</v>
      </c>
      <c r="C1" s="6" t="s">
        <v>6</v>
      </c>
      <c r="D1" s="6" t="s">
        <v>13</v>
      </c>
    </row>
    <row r="2" spans="1:4" hidden="1" x14ac:dyDescent="0.25">
      <c r="A2" s="6" t="str">
        <f>Lowlanders!B17</f>
        <v>Martin Čulík</v>
      </c>
      <c r="B2" s="6" t="str">
        <f>Lowlanders!X17</f>
        <v>LOW</v>
      </c>
      <c r="C2" s="6">
        <f>Lowlanders!W17</f>
        <v>54.385964912280706</v>
      </c>
      <c r="D2" s="6"/>
    </row>
    <row r="3" spans="1:4" hidden="1" x14ac:dyDescent="0.25">
      <c r="A3" s="6" t="e">
        <f>#REF!</f>
        <v>#REF!</v>
      </c>
      <c r="B3" s="6" t="e">
        <f>#REF!</f>
        <v>#REF!</v>
      </c>
      <c r="C3" s="6" t="e">
        <f>#REF!</f>
        <v>#REF!</v>
      </c>
      <c r="D3" s="6"/>
    </row>
    <row r="4" spans="1:4" hidden="1" x14ac:dyDescent="0.25">
      <c r="A4" s="6" t="str">
        <f>Stopaři!B17</f>
        <v>Tomáš Vagner</v>
      </c>
      <c r="B4" s="6" t="str">
        <f>Stopaři!X17</f>
        <v>STO</v>
      </c>
      <c r="C4" s="6">
        <f>Stopaři!W17</f>
        <v>48.80952380952381</v>
      </c>
      <c r="D4" s="6"/>
    </row>
    <row r="5" spans="1:4" hidden="1" x14ac:dyDescent="0.25">
      <c r="A5" s="6">
        <f>Rezerva!B17</f>
        <v>0</v>
      </c>
      <c r="B5" s="6">
        <f>Rezerva!X17</f>
        <v>0</v>
      </c>
      <c r="C5" s="6" t="e">
        <f>Rezerva!W17</f>
        <v>#DIV/0!</v>
      </c>
      <c r="D5" s="6"/>
    </row>
    <row r="6" spans="1:4" x14ac:dyDescent="0.25">
      <c r="A6" s="6" t="str">
        <f>Bobři!B17</f>
        <v>Jan Učík</v>
      </c>
      <c r="B6" s="6" t="str">
        <f>Bobři!X17</f>
        <v>BOB</v>
      </c>
      <c r="C6" s="7">
        <f>Bobři!W17</f>
        <v>74.285714285714292</v>
      </c>
      <c r="D6" s="6">
        <v>1</v>
      </c>
    </row>
    <row r="7" spans="1:4" x14ac:dyDescent="0.25">
      <c r="A7" s="6" t="str">
        <f>Lowlanders!B17</f>
        <v>Martin Čulík</v>
      </c>
      <c r="B7" s="6" t="str">
        <f>Lowlanders!X17</f>
        <v>LOW</v>
      </c>
      <c r="C7" s="7">
        <f>Lowlanders!W17</f>
        <v>54.385964912280706</v>
      </c>
      <c r="D7" s="6">
        <v>2</v>
      </c>
    </row>
    <row r="8" spans="1:4" hidden="1" x14ac:dyDescent="0.25">
      <c r="A8" s="6" t="str">
        <f>Fabiánky!B17</f>
        <v>Vrána, Učík, Učík, Hejda</v>
      </c>
      <c r="B8" s="6" t="str">
        <f>Fabiánky!X17</f>
        <v>FAB</v>
      </c>
      <c r="C8" s="7">
        <f>Fabiánky!W17</f>
        <v>53.982300884955748</v>
      </c>
      <c r="D8" s="6"/>
    </row>
    <row r="9" spans="1:4" x14ac:dyDescent="0.25">
      <c r="A9" s="6" t="str">
        <f>Stopaři!B17</f>
        <v>Tomáš Vagner</v>
      </c>
      <c r="B9" s="6" t="str">
        <f>Stopaři!X17</f>
        <v>STO</v>
      </c>
      <c r="C9" s="7">
        <f>Stopaři!W17</f>
        <v>48.80952380952381</v>
      </c>
      <c r="D9" s="6">
        <v>3</v>
      </c>
    </row>
    <row r="10" spans="1:4" x14ac:dyDescent="0.25">
      <c r="A10" s="6" t="str">
        <f>Bobříci!B17</f>
        <v>Jonáš Vodňanský</v>
      </c>
      <c r="B10" s="6" t="str">
        <f>Bobříci!X17</f>
        <v>BCI</v>
      </c>
      <c r="C10" s="7">
        <f>Bobříci!W17</f>
        <v>42.4</v>
      </c>
      <c r="D10" s="6">
        <v>4</v>
      </c>
    </row>
    <row r="11" spans="1:4" x14ac:dyDescent="0.25">
      <c r="C11" s="3"/>
    </row>
  </sheetData>
  <sortState xmlns:xlrd2="http://schemas.microsoft.com/office/spreadsheetml/2017/richdata2" ref="A6:D10">
    <sortCondition descending="1" ref="C1:C10"/>
  </sortState>
  <phoneticPr fontId="0" type="noConversion"/>
  <printOptions gridLines="1"/>
  <pageMargins left="0.7" right="0.7" top="0.78740157499999996" bottom="0.78740157499999996" header="0.3" footer="0.3"/>
  <pageSetup paperSize="9" scale="11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79"/>
  <sheetViews>
    <sheetView workbookViewId="0">
      <selection sqref="A1:G79"/>
    </sheetView>
  </sheetViews>
  <sheetFormatPr defaultRowHeight="15" x14ac:dyDescent="0.25"/>
  <cols>
    <col min="1" max="1" width="23.85546875" customWidth="1"/>
    <col min="2" max="2" width="18.5703125" bestFit="1" customWidth="1"/>
    <col min="3" max="3" width="10" customWidth="1"/>
    <col min="4" max="4" width="9" customWidth="1"/>
  </cols>
  <sheetData>
    <row r="1" spans="1:8" x14ac:dyDescent="0.25">
      <c r="A1" t="s">
        <v>9</v>
      </c>
      <c r="B1" t="s">
        <v>10</v>
      </c>
      <c r="C1" t="s">
        <v>0</v>
      </c>
      <c r="D1" t="s">
        <v>1</v>
      </c>
      <c r="E1" t="s">
        <v>2</v>
      </c>
      <c r="F1" t="s">
        <v>14</v>
      </c>
      <c r="G1" t="s">
        <v>15</v>
      </c>
      <c r="H1" t="s">
        <v>16</v>
      </c>
    </row>
    <row r="2" spans="1:8" x14ac:dyDescent="0.25">
      <c r="A2" t="str">
        <f>Bobři!B3</f>
        <v>Samuel Mesany</v>
      </c>
      <c r="B2" t="str">
        <f>Bobři!X3</f>
        <v>BOB</v>
      </c>
      <c r="C2">
        <f>IF(A2&lt;&gt;0,VLOOKUP(A2,Bobři!$B$3:$X$15,20,0),0)</f>
        <v>29</v>
      </c>
      <c r="D2">
        <f>IF(A2&lt;&gt;0,VLOOKUP(A2,Bobři!$B$3:$X$15,21,0),0)</f>
        <v>8</v>
      </c>
      <c r="E2">
        <f>IF(A2&lt;&gt;0,VLOOKUP(A2,Bobři!$B$3:$X$15,22,0),0)</f>
        <v>37</v>
      </c>
    </row>
    <row r="3" spans="1:8" x14ac:dyDescent="0.25">
      <c r="A3" t="str">
        <f>Bobři!B4</f>
        <v>Eliáš Mesany</v>
      </c>
      <c r="B3" t="str">
        <f>Bobři!X4</f>
        <v>BOB</v>
      </c>
      <c r="C3">
        <f>IF(A3&lt;&gt;0,VLOOKUP(A3,Bobři!$B$3:$X$15,20,0),0)</f>
        <v>22</v>
      </c>
      <c r="D3">
        <f>IF(A3&lt;&gt;0,VLOOKUP(A3,Bobři!$B$3:$X$15,21,0),0)</f>
        <v>12</v>
      </c>
      <c r="E3">
        <f>IF(A3&lt;&gt;0,VLOOKUP(A3,Bobři!$B$3:$X$15,22,0),0)</f>
        <v>34</v>
      </c>
    </row>
    <row r="4" spans="1:8" x14ac:dyDescent="0.25">
      <c r="A4" t="str">
        <f>Bobři!B5</f>
        <v>Matyáš Dolenský</v>
      </c>
      <c r="B4" t="str">
        <f>Bobři!X5</f>
        <v>BOB</v>
      </c>
      <c r="C4">
        <f>IF(A4&lt;&gt;0,VLOOKUP(A4,Bobři!$B$3:$X$15,20,0),0)</f>
        <v>5</v>
      </c>
      <c r="D4">
        <f>IF(A4&lt;&gt;0,VLOOKUP(A4,Bobři!$B$3:$X$15,21,0),0)</f>
        <v>2</v>
      </c>
      <c r="E4">
        <f>IF(A4&lt;&gt;0,VLOOKUP(A4,Bobři!$B$3:$X$15,22,0),0)</f>
        <v>7</v>
      </c>
    </row>
    <row r="5" spans="1:8" x14ac:dyDescent="0.25">
      <c r="A5" t="str">
        <f>Bobři!B6</f>
        <v>Vojtěch Procházka</v>
      </c>
      <c r="B5" t="str">
        <f>Bobři!X6</f>
        <v>BOB</v>
      </c>
      <c r="C5">
        <f>IF(A5&lt;&gt;0,VLOOKUP(A5,Bobři!$B$3:$X$15,20,0),0)</f>
        <v>17</v>
      </c>
      <c r="D5">
        <f>IF(A5&lt;&gt;0,VLOOKUP(A5,Bobři!$B$3:$X$15,21,0),0)</f>
        <v>10</v>
      </c>
      <c r="E5">
        <f>IF(A5&lt;&gt;0,VLOOKUP(A5,Bobři!$B$3:$X$15,22,0),0)</f>
        <v>27</v>
      </c>
    </row>
    <row r="6" spans="1:8" x14ac:dyDescent="0.25">
      <c r="A6" t="str">
        <f>Bobři!B7</f>
        <v>Jan Procházka</v>
      </c>
      <c r="B6" t="str">
        <f>Bobři!X7</f>
        <v>BOB</v>
      </c>
      <c r="C6">
        <f>IF(A6&lt;&gt;0,VLOOKUP(A6,Bobři!$B$3:$X$15,20,0),0)</f>
        <v>0</v>
      </c>
      <c r="D6">
        <f>IF(A6&lt;&gt;0,VLOOKUP(A6,Bobři!$B$3:$X$15,21,0),0)</f>
        <v>34</v>
      </c>
      <c r="E6">
        <f>IF(A6&lt;&gt;0,VLOOKUP(A6,Bobři!$B$3:$X$15,22,0),0)</f>
        <v>34</v>
      </c>
    </row>
    <row r="7" spans="1:8" x14ac:dyDescent="0.25">
      <c r="A7" t="str">
        <f>Bobři!B8</f>
        <v>Jan Učík</v>
      </c>
      <c r="B7" t="str">
        <f>Bobři!X8</f>
        <v>BOB</v>
      </c>
      <c r="C7">
        <f>IF(A7&lt;&gt;0,VLOOKUP(A7,Bobři!$B$3:$X$15,20,0),0)</f>
        <v>0</v>
      </c>
      <c r="D7">
        <f>IF(A7&lt;&gt;0,VLOOKUP(A7,Bobři!$B$3:$X$15,21,0),0)</f>
        <v>1</v>
      </c>
      <c r="E7">
        <f>IF(A7&lt;&gt;0,VLOOKUP(A7,Bobři!$B$3:$X$15,22,0),0)</f>
        <v>1</v>
      </c>
    </row>
    <row r="8" spans="1:8" x14ac:dyDescent="0.25">
      <c r="A8">
        <f>Bobři!B9</f>
        <v>0</v>
      </c>
      <c r="B8" t="str">
        <f>Bobři!X9</f>
        <v>BOB</v>
      </c>
      <c r="C8">
        <f>IF(A8&lt;&gt;0,VLOOKUP(A8,Bobři!$B$3:$X$15,20,0),0)</f>
        <v>0</v>
      </c>
      <c r="D8">
        <f>IF(A8&lt;&gt;0,VLOOKUP(A8,Bobři!$B$3:$X$15,21,0),0)</f>
        <v>0</v>
      </c>
      <c r="E8">
        <f>IF(A8&lt;&gt;0,VLOOKUP(A8,Bobři!$B$3:$X$15,22,0),0)</f>
        <v>0</v>
      </c>
    </row>
    <row r="9" spans="1:8" x14ac:dyDescent="0.25">
      <c r="A9">
        <f>Bobři!B10</f>
        <v>0</v>
      </c>
      <c r="B9" t="str">
        <f>Bobři!X10</f>
        <v>BOB</v>
      </c>
      <c r="C9">
        <f>IF(A9&lt;&gt;0,VLOOKUP(A9,Bobři!$B$3:$X$15,20,0),0)</f>
        <v>0</v>
      </c>
      <c r="D9">
        <f>IF(A9&lt;&gt;0,VLOOKUP(A9,Bobři!$B$3:$X$15,21,0),0)</f>
        <v>0</v>
      </c>
      <c r="E9">
        <f>IF(A9&lt;&gt;0,VLOOKUP(A9,Bobři!$B$3:$X$15,22,0),0)</f>
        <v>0</v>
      </c>
    </row>
    <row r="10" spans="1:8" x14ac:dyDescent="0.25">
      <c r="A10">
        <f>Bobři!B11</f>
        <v>0</v>
      </c>
      <c r="B10" t="str">
        <f>Bobři!X11</f>
        <v>BOB</v>
      </c>
      <c r="C10">
        <f>IF(A10&lt;&gt;0,VLOOKUP(A10,Bobři!$B$3:$X$15,20,0),0)</f>
        <v>0</v>
      </c>
      <c r="D10">
        <f>IF(A10&lt;&gt;0,VLOOKUP(A10,Bobři!$B$3:$X$15,21,0),0)</f>
        <v>0</v>
      </c>
      <c r="E10">
        <f>IF(A10&lt;&gt;0,VLOOKUP(A10,Bobři!$B$3:$X$15,22,0),0)</f>
        <v>0</v>
      </c>
    </row>
    <row r="11" spans="1:8" x14ac:dyDescent="0.25">
      <c r="A11">
        <f>Bobři!B12</f>
        <v>0</v>
      </c>
      <c r="B11" t="str">
        <f>Bobři!X12</f>
        <v>BOB</v>
      </c>
      <c r="C11">
        <f>IF(A11&lt;&gt;0,VLOOKUP(A11,Bobři!$B$3:$X$15,20,0),0)</f>
        <v>0</v>
      </c>
      <c r="D11">
        <f>IF(A11&lt;&gt;0,VLOOKUP(A11,Bobři!$B$3:$X$15,21,0),0)</f>
        <v>0</v>
      </c>
      <c r="E11">
        <f>IF(A11&lt;&gt;0,VLOOKUP(A11,Bobři!$B$3:$X$15,22,0),0)</f>
        <v>0</v>
      </c>
    </row>
    <row r="12" spans="1:8" x14ac:dyDescent="0.25">
      <c r="A12">
        <f>Bobři!B13</f>
        <v>0</v>
      </c>
      <c r="B12" t="str">
        <f>Bobři!X13</f>
        <v>BOB</v>
      </c>
      <c r="C12">
        <f>IF(A12&lt;&gt;0,VLOOKUP(A12,Bobři!$B$3:$X$15,20,0),0)</f>
        <v>0</v>
      </c>
      <c r="D12">
        <f>IF(A12&lt;&gt;0,VLOOKUP(A12,Bobři!$B$3:$X$15,21,0),0)</f>
        <v>0</v>
      </c>
      <c r="E12">
        <f>IF(A12&lt;&gt;0,VLOOKUP(A12,Bobři!$B$3:$X$15,22,0),0)</f>
        <v>0</v>
      </c>
    </row>
    <row r="13" spans="1:8" x14ac:dyDescent="0.25">
      <c r="A13">
        <f>Bobři!B14</f>
        <v>0</v>
      </c>
      <c r="B13" t="str">
        <f>Bobři!X14</f>
        <v>BOB</v>
      </c>
      <c r="C13">
        <f>IF(A13&lt;&gt;0,VLOOKUP(A13,Bobři!$B$3:$X$15,20,0),0)</f>
        <v>0</v>
      </c>
      <c r="D13">
        <f>IF(A13&lt;&gt;0,VLOOKUP(A13,Bobři!$B$3:$X$15,21,0),0)</f>
        <v>0</v>
      </c>
      <c r="E13">
        <f>IF(A13&lt;&gt;0,VLOOKUP(A13,Bobři!$B$3:$X$15,22,0),0)</f>
        <v>0</v>
      </c>
    </row>
    <row r="14" spans="1:8" x14ac:dyDescent="0.25">
      <c r="A14">
        <f>Bobři!B15</f>
        <v>0</v>
      </c>
      <c r="B14" t="str">
        <f>Bobři!X15</f>
        <v>BOB</v>
      </c>
      <c r="C14">
        <f>IF(A14&lt;&gt;0,VLOOKUP(A14,Bobři!$B$3:$X$15,20,0),0)</f>
        <v>0</v>
      </c>
      <c r="D14">
        <f>IF(A14&lt;&gt;0,VLOOKUP(A14,Bobři!$B$3:$X$15,21,0),0)</f>
        <v>0</v>
      </c>
      <c r="E14">
        <f>IF(A14&lt;&gt;0,VLOOKUP(A14,Bobři!$B$3:$X$15,22,0),0)</f>
        <v>0</v>
      </c>
    </row>
    <row r="15" spans="1:8" x14ac:dyDescent="0.25">
      <c r="A15" t="str">
        <f>Bobříci!B3</f>
        <v>Maxmilián Maleček</v>
      </c>
      <c r="B15" t="str">
        <f>Bobříci!X3</f>
        <v>BCI</v>
      </c>
      <c r="C15">
        <f>IF(A15&lt;&gt;0,VLOOKUP(A15,Bobříci!$B$3:$X$15,20,0),0)</f>
        <v>0</v>
      </c>
      <c r="D15">
        <f>IF(A15&lt;&gt;0,VLOOKUP(A15,Bobříci!$B$3:$X$15,21,0),0)</f>
        <v>1</v>
      </c>
      <c r="E15">
        <f>IF(A15&lt;&gt;0,VLOOKUP(A15,Bobříci!$B$3:$X$15,22,0),0)</f>
        <v>1</v>
      </c>
    </row>
    <row r="16" spans="1:8" x14ac:dyDescent="0.25">
      <c r="A16" t="str">
        <f>Bobříci!B4</f>
        <v>Adam Otčenáš</v>
      </c>
      <c r="B16" t="str">
        <f>Bobříci!X4</f>
        <v>BCI</v>
      </c>
      <c r="C16">
        <f>IF(A16&lt;&gt;0,VLOOKUP(A16,Bobříci!$B$3:$X$15,20,0),0)</f>
        <v>1</v>
      </c>
      <c r="D16">
        <f>IF(A16&lt;&gt;0,VLOOKUP(A16,Bobříci!$B$3:$X$15,21,0),0)</f>
        <v>1</v>
      </c>
      <c r="E16">
        <f>IF(A16&lt;&gt;0,VLOOKUP(A16,Bobříci!$B$3:$X$15,22,0),0)</f>
        <v>2</v>
      </c>
    </row>
    <row r="17" spans="1:5" x14ac:dyDescent="0.25">
      <c r="A17" t="str">
        <f>Bobříci!B5</f>
        <v>Emil Hejda</v>
      </c>
      <c r="B17" t="str">
        <f>Bobříci!X5</f>
        <v>BCI</v>
      </c>
      <c r="C17">
        <f>IF(A17&lt;&gt;0,VLOOKUP(A17,Bobříci!$B$3:$X$15,20,0),0)</f>
        <v>4</v>
      </c>
      <c r="D17">
        <f>IF(A17&lt;&gt;0,VLOOKUP(A17,Bobříci!$B$3:$X$15,21,0),0)</f>
        <v>1</v>
      </c>
      <c r="E17">
        <f>IF(A17&lt;&gt;0,VLOOKUP(A17,Bobříci!$B$3:$X$15,22,0),0)</f>
        <v>5</v>
      </c>
    </row>
    <row r="18" spans="1:5" x14ac:dyDescent="0.25">
      <c r="A18" t="str">
        <f>Bobříci!B6</f>
        <v>Kryštof Abel</v>
      </c>
      <c r="B18" t="str">
        <f>Bobříci!X6</f>
        <v>BCI</v>
      </c>
      <c r="C18">
        <f>IF(A18&lt;&gt;0,VLOOKUP(A18,Bobříci!$B$3:$X$15,20,0),0)</f>
        <v>6</v>
      </c>
      <c r="D18">
        <f>IF(A18&lt;&gt;0,VLOOKUP(A18,Bobříci!$B$3:$X$15,21,0),0)</f>
        <v>0</v>
      </c>
      <c r="E18">
        <f>IF(A18&lt;&gt;0,VLOOKUP(A18,Bobříci!$B$3:$X$15,22,0),0)</f>
        <v>6</v>
      </c>
    </row>
    <row r="19" spans="1:5" x14ac:dyDescent="0.25">
      <c r="A19" t="str">
        <f>Bobříci!B7</f>
        <v>Benjamín Mesany</v>
      </c>
      <c r="B19" t="str">
        <f>Bobříci!X7</f>
        <v>BCI</v>
      </c>
      <c r="C19">
        <f>IF(A19&lt;&gt;0,VLOOKUP(A19,Bobříci!$B$3:$X$15,20,0),0)</f>
        <v>1</v>
      </c>
      <c r="D19">
        <f>IF(A19&lt;&gt;0,VLOOKUP(A19,Bobříci!$B$3:$X$15,21,0),0)</f>
        <v>0</v>
      </c>
      <c r="E19">
        <f>IF(A19&lt;&gt;0,VLOOKUP(A19,Bobříci!$B$3:$X$15,22,0),0)</f>
        <v>1</v>
      </c>
    </row>
    <row r="20" spans="1:5" x14ac:dyDescent="0.25">
      <c r="A20">
        <f>Bobříci!B8</f>
        <v>0</v>
      </c>
      <c r="B20" t="str">
        <f>Bobříci!X8</f>
        <v>BCI</v>
      </c>
      <c r="C20">
        <f>IF(A20&lt;&gt;0,VLOOKUP(A20,Bobříci!$B$3:$X$15,20,0),0)</f>
        <v>0</v>
      </c>
      <c r="D20">
        <f>IF(A20&lt;&gt;0,VLOOKUP(A20,Bobříci!$B$3:$X$15,21,0),0)</f>
        <v>0</v>
      </c>
      <c r="E20">
        <f>IF(A20&lt;&gt;0,VLOOKUP(A20,Bobříci!$B$3:$X$15,22,0),0)</f>
        <v>0</v>
      </c>
    </row>
    <row r="21" spans="1:5" x14ac:dyDescent="0.25">
      <c r="A21">
        <f>Bobříci!B9</f>
        <v>0</v>
      </c>
      <c r="B21" t="str">
        <f>Bobříci!X9</f>
        <v>BCI</v>
      </c>
      <c r="C21">
        <f>IF(A21&lt;&gt;0,VLOOKUP(A21,Bobříci!$B$3:$X$15,20,0),0)</f>
        <v>0</v>
      </c>
      <c r="D21">
        <f>IF(A21&lt;&gt;0,VLOOKUP(A21,Bobříci!$B$3:$X$15,21,0),0)</f>
        <v>0</v>
      </c>
      <c r="E21">
        <f>IF(A21&lt;&gt;0,VLOOKUP(A21,Bobříci!$B$3:$X$15,22,0),0)</f>
        <v>0</v>
      </c>
    </row>
    <row r="22" spans="1:5" x14ac:dyDescent="0.25">
      <c r="A22">
        <f>Bobříci!B10</f>
        <v>0</v>
      </c>
      <c r="B22" t="str">
        <f>Bobříci!X10</f>
        <v>BCI</v>
      </c>
      <c r="C22">
        <f>IF(A22&lt;&gt;0,VLOOKUP(A22,Bobříci!$B$3:$X$15,20,0),0)</f>
        <v>0</v>
      </c>
      <c r="D22">
        <f>IF(A22&lt;&gt;0,VLOOKUP(A22,Bobříci!$B$3:$X$15,21,0),0)</f>
        <v>0</v>
      </c>
      <c r="E22">
        <f>IF(A22&lt;&gt;0,VLOOKUP(A22,Bobříci!$B$3:$X$15,22,0),0)</f>
        <v>0</v>
      </c>
    </row>
    <row r="23" spans="1:5" x14ac:dyDescent="0.25">
      <c r="A23">
        <f>Bobříci!B11</f>
        <v>0</v>
      </c>
      <c r="B23" t="str">
        <f>Bobříci!X11</f>
        <v>BCI</v>
      </c>
      <c r="C23">
        <f>IF(A23&lt;&gt;0,VLOOKUP(A23,Bobříci!$B$3:$X$15,20,0),0)</f>
        <v>0</v>
      </c>
      <c r="D23">
        <f>IF(A23&lt;&gt;0,VLOOKUP(A23,Bobříci!$B$3:$X$15,21,0),0)</f>
        <v>0</v>
      </c>
      <c r="E23">
        <f>IF(A23&lt;&gt;0,VLOOKUP(A23,Bobříci!$B$3:$X$15,22,0),0)</f>
        <v>0</v>
      </c>
    </row>
    <row r="24" spans="1:5" x14ac:dyDescent="0.25">
      <c r="A24">
        <f>Bobříci!B12</f>
        <v>0</v>
      </c>
      <c r="B24" t="str">
        <f>Bobříci!X12</f>
        <v>BCI</v>
      </c>
      <c r="C24">
        <f>IF(A24&lt;&gt;0,VLOOKUP(A24,Bobříci!$B$3:$X$15,20,0),0)</f>
        <v>0</v>
      </c>
      <c r="D24">
        <f>IF(A24&lt;&gt;0,VLOOKUP(A24,Bobříci!$B$3:$X$15,21,0),0)</f>
        <v>0</v>
      </c>
      <c r="E24">
        <f>IF(A24&lt;&gt;0,VLOOKUP(A24,Bobříci!$B$3:$X$15,22,0),0)</f>
        <v>0</v>
      </c>
    </row>
    <row r="25" spans="1:5" x14ac:dyDescent="0.25">
      <c r="A25">
        <f>Bobříci!B13</f>
        <v>0</v>
      </c>
      <c r="B25" t="str">
        <f>Bobříci!X13</f>
        <v>BCI</v>
      </c>
      <c r="C25">
        <f>IF(A25&lt;&gt;0,VLOOKUP(A25,Bobříci!$B$3:$X$15,20,0),0)</f>
        <v>0</v>
      </c>
      <c r="D25">
        <f>IF(A25&lt;&gt;0,VLOOKUP(A25,Bobříci!$B$3:$X$15,21,0),0)</f>
        <v>0</v>
      </c>
      <c r="E25">
        <f>IF(A25&lt;&gt;0,VLOOKUP(A25,Bobříci!$B$3:$X$15,22,0),0)</f>
        <v>0</v>
      </c>
    </row>
    <row r="26" spans="1:5" x14ac:dyDescent="0.25">
      <c r="A26">
        <f>Bobříci!B14</f>
        <v>0</v>
      </c>
      <c r="B26" t="str">
        <f>Bobříci!X14</f>
        <v>BCI</v>
      </c>
      <c r="C26">
        <f>IF(A26&lt;&gt;0,VLOOKUP(A26,Bobříci!$B$3:$X$15,20,0),0)</f>
        <v>0</v>
      </c>
      <c r="D26">
        <f>IF(A26&lt;&gt;0,VLOOKUP(A26,Bobříci!$B$3:$X$15,21,0),0)</f>
        <v>0</v>
      </c>
      <c r="E26">
        <f>IF(A26&lt;&gt;0,VLOOKUP(A26,Bobříci!$B$3:$X$15,22,0),0)</f>
        <v>0</v>
      </c>
    </row>
    <row r="27" spans="1:5" x14ac:dyDescent="0.25">
      <c r="A27">
        <f>Bobříci!B15</f>
        <v>0</v>
      </c>
      <c r="B27" t="str">
        <f>Bobříci!X15</f>
        <v>BCI</v>
      </c>
      <c r="C27">
        <f>IF(A27&lt;&gt;0,VLOOKUP(A27,Bobříci!$B$3:$X$15,20,0),0)</f>
        <v>0</v>
      </c>
      <c r="D27">
        <f>IF(A27&lt;&gt;0,VLOOKUP(A27,Bobříci!$B$3:$X$15,21,0),0)</f>
        <v>0</v>
      </c>
      <c r="E27">
        <f>IF(A27&lt;&gt;0,VLOOKUP(A27,Bobříci!$B$3:$X$15,22,0),0)</f>
        <v>0</v>
      </c>
    </row>
    <row r="28" spans="1:5" x14ac:dyDescent="0.25">
      <c r="A28" t="str">
        <f>Lowlanders!B3</f>
        <v>Roman Hohn</v>
      </c>
      <c r="B28" t="str">
        <f>Lowlanders!X3</f>
        <v>LOW</v>
      </c>
      <c r="C28">
        <f>IF($A28&lt;&gt;0,VLOOKUP($A28,Lowlanders!$B$3:$X$15,20,0),0)</f>
        <v>21</v>
      </c>
      <c r="D28">
        <f>IF($A28&lt;&gt;0,VLOOKUP($A28,Lowlanders!$B$3:$X$15,21,0),0)</f>
        <v>5</v>
      </c>
      <c r="E28">
        <f>IF($A28&lt;&gt;0,VLOOKUP($A28,Lowlanders!$B$3:$X$15,22,0),0)</f>
        <v>26</v>
      </c>
    </row>
    <row r="29" spans="1:5" x14ac:dyDescent="0.25">
      <c r="A29" t="str">
        <f>Lowlanders!B4</f>
        <v>Jakub Holinka</v>
      </c>
      <c r="B29" t="str">
        <f>Lowlanders!X4</f>
        <v>LOW</v>
      </c>
      <c r="C29">
        <f>IF($A29&lt;&gt;0,VLOOKUP($A29,Lowlanders!$B$3:$X$15,20,0),0)</f>
        <v>21</v>
      </c>
      <c r="D29">
        <f>IF($A29&lt;&gt;0,VLOOKUP($A29,Lowlanders!$B$3:$X$15,21,0),0)</f>
        <v>6</v>
      </c>
      <c r="E29">
        <f>IF($A29&lt;&gt;0,VLOOKUP($A29,Lowlanders!$B$3:$X$15,22,0),0)</f>
        <v>27</v>
      </c>
    </row>
    <row r="30" spans="1:5" x14ac:dyDescent="0.25">
      <c r="A30" t="str">
        <f>Lowlanders!B5</f>
        <v>Hynek Matura</v>
      </c>
      <c r="B30" t="str">
        <f>Lowlanders!X5</f>
        <v>LOW</v>
      </c>
      <c r="C30">
        <f>IF($A30&lt;&gt;0,VLOOKUP($A30,Lowlanders!$B$3:$X$15,20,0),0)</f>
        <v>8</v>
      </c>
      <c r="D30">
        <f>IF($A30&lt;&gt;0,VLOOKUP($A30,Lowlanders!$B$3:$X$15,21,0),0)</f>
        <v>8</v>
      </c>
      <c r="E30">
        <f>IF($A30&lt;&gt;0,VLOOKUP($A30,Lowlanders!$B$3:$X$15,22,0),0)</f>
        <v>16</v>
      </c>
    </row>
    <row r="31" spans="1:5" x14ac:dyDescent="0.25">
      <c r="A31" t="str">
        <f>Lowlanders!B6</f>
        <v>Hanka Čechová</v>
      </c>
      <c r="B31" t="str">
        <f>Lowlanders!X6</f>
        <v>LOW</v>
      </c>
      <c r="C31">
        <f>IF($A31&lt;&gt;0,VLOOKUP($A31,Lowlanders!$B$3:$X$15,20,0),0)</f>
        <v>3</v>
      </c>
      <c r="D31">
        <f>IF($A31&lt;&gt;0,VLOOKUP($A31,Lowlanders!$B$3:$X$15,21,0),0)</f>
        <v>5</v>
      </c>
      <c r="E31">
        <f>IF($A31&lt;&gt;0,VLOOKUP($A31,Lowlanders!$B$3:$X$15,22,0),0)</f>
        <v>8</v>
      </c>
    </row>
    <row r="32" spans="1:5" x14ac:dyDescent="0.25">
      <c r="A32" t="str">
        <f>Lowlanders!B7</f>
        <v>Jáchym Čech</v>
      </c>
      <c r="B32" t="str">
        <f>Lowlanders!X7</f>
        <v>LOW</v>
      </c>
      <c r="C32">
        <f>IF($A32&lt;&gt;0,VLOOKUP($A32,Lowlanders!$B$3:$X$15,20,0),0)</f>
        <v>1</v>
      </c>
      <c r="D32">
        <f>IF($A32&lt;&gt;0,VLOOKUP($A32,Lowlanders!$B$3:$X$15,21,0),0)</f>
        <v>11</v>
      </c>
      <c r="E32">
        <f>IF($A32&lt;&gt;0,VLOOKUP($A32,Lowlanders!$B$3:$X$15,22,0),0)</f>
        <v>12</v>
      </c>
    </row>
    <row r="33" spans="1:5" x14ac:dyDescent="0.25">
      <c r="A33" t="str">
        <f>Lowlanders!B8</f>
        <v>Kopecký Filip</v>
      </c>
      <c r="B33" t="str">
        <f>Lowlanders!X8</f>
        <v>LOW</v>
      </c>
      <c r="C33">
        <f>IF($A33&lt;&gt;0,VLOOKUP($A33,Lowlanders!$B$3:$X$15,20,0),0)</f>
        <v>6</v>
      </c>
      <c r="D33">
        <f>IF($A33&lt;&gt;0,VLOOKUP($A33,Lowlanders!$B$3:$X$15,21,0),0)</f>
        <v>9</v>
      </c>
      <c r="E33">
        <f>IF($A33&lt;&gt;0,VLOOKUP($A33,Lowlanders!$B$3:$X$15,22,0),0)</f>
        <v>15</v>
      </c>
    </row>
    <row r="34" spans="1:5" x14ac:dyDescent="0.25">
      <c r="A34" t="str">
        <f>Lowlanders!B9</f>
        <v>Robert Lubojacký</v>
      </c>
      <c r="B34" t="str">
        <f>Lowlanders!X9</f>
        <v>LOW</v>
      </c>
      <c r="C34">
        <f>IF($A34&lt;&gt;0,VLOOKUP($A34,Lowlanders!$B$3:$X$15,20,0),0)</f>
        <v>1</v>
      </c>
      <c r="D34">
        <f>IF($A34&lt;&gt;0,VLOOKUP($A34,Lowlanders!$B$3:$X$15,21,0),0)</f>
        <v>3</v>
      </c>
      <c r="E34">
        <f>IF($A34&lt;&gt;0,VLOOKUP($A34,Lowlanders!$B$3:$X$15,22,0),0)</f>
        <v>4</v>
      </c>
    </row>
    <row r="35" spans="1:5" x14ac:dyDescent="0.25">
      <c r="A35">
        <f>Lowlanders!B10</f>
        <v>0</v>
      </c>
      <c r="B35" t="str">
        <f>Lowlanders!X10</f>
        <v>LOW</v>
      </c>
      <c r="C35">
        <f>IF($A35&lt;&gt;0,VLOOKUP($A35,Lowlanders!$B$3:$X$15,20,0),0)</f>
        <v>0</v>
      </c>
      <c r="D35">
        <f>IF($A35&lt;&gt;0,VLOOKUP($A35,Lowlanders!$B$3:$X$15,21,0),0)</f>
        <v>0</v>
      </c>
      <c r="E35">
        <f>IF($A35&lt;&gt;0,VLOOKUP($A35,Lowlanders!$B$3:$X$15,22,0),0)</f>
        <v>0</v>
      </c>
    </row>
    <row r="36" spans="1:5" x14ac:dyDescent="0.25">
      <c r="A36">
        <f>Lowlanders!B11</f>
        <v>0</v>
      </c>
      <c r="B36" t="str">
        <f>Lowlanders!X11</f>
        <v>LOW</v>
      </c>
      <c r="C36">
        <f>IF($A36&lt;&gt;0,VLOOKUP($A36,Lowlanders!$B$3:$X$15,20,0),0)</f>
        <v>0</v>
      </c>
      <c r="D36">
        <f>IF($A36&lt;&gt;0,VLOOKUP($A36,Lowlanders!$B$3:$X$15,21,0),0)</f>
        <v>0</v>
      </c>
      <c r="E36">
        <f>IF($A36&lt;&gt;0,VLOOKUP($A36,Lowlanders!$B$3:$X$15,22,0),0)</f>
        <v>0</v>
      </c>
    </row>
    <row r="37" spans="1:5" x14ac:dyDescent="0.25">
      <c r="A37">
        <f>Lowlanders!B12</f>
        <v>0</v>
      </c>
      <c r="B37" t="str">
        <f>Lowlanders!X12</f>
        <v>LOW</v>
      </c>
      <c r="C37">
        <f>IF($A37&lt;&gt;0,VLOOKUP($A37,Lowlanders!$B$3:$X$15,20,0),0)</f>
        <v>0</v>
      </c>
      <c r="D37">
        <f>IF($A37&lt;&gt;0,VLOOKUP($A37,Lowlanders!$B$3:$X$15,21,0),0)</f>
        <v>0</v>
      </c>
      <c r="E37">
        <f>IF($A37&lt;&gt;0,VLOOKUP($A37,Lowlanders!$B$3:$X$15,22,0),0)</f>
        <v>0</v>
      </c>
    </row>
    <row r="38" spans="1:5" x14ac:dyDescent="0.25">
      <c r="A38">
        <f>Lowlanders!B13</f>
        <v>0</v>
      </c>
      <c r="B38" t="str">
        <f>Lowlanders!X13</f>
        <v>LOW</v>
      </c>
      <c r="C38">
        <f>IF($A38&lt;&gt;0,VLOOKUP($A38,Lowlanders!$B$3:$X$15,20,0),0)</f>
        <v>0</v>
      </c>
      <c r="D38">
        <f>IF($A38&lt;&gt;0,VLOOKUP($A38,Lowlanders!$B$3:$X$15,21,0),0)</f>
        <v>0</v>
      </c>
      <c r="E38">
        <f>IF($A38&lt;&gt;0,VLOOKUP($A38,Lowlanders!$B$3:$X$15,22,0),0)</f>
        <v>0</v>
      </c>
    </row>
    <row r="39" spans="1:5" x14ac:dyDescent="0.25">
      <c r="A39">
        <f>Lowlanders!B14</f>
        <v>0</v>
      </c>
      <c r="B39" t="str">
        <f>Lowlanders!X14</f>
        <v>LOW</v>
      </c>
      <c r="C39">
        <f>IF($A39&lt;&gt;0,VLOOKUP($A39,Lowlanders!$B$3:$X$15,20,0),0)</f>
        <v>0</v>
      </c>
      <c r="D39">
        <f>IF($A39&lt;&gt;0,VLOOKUP($A39,Lowlanders!$B$3:$X$15,21,0),0)</f>
        <v>0</v>
      </c>
      <c r="E39">
        <f>IF($A39&lt;&gt;0,VLOOKUP($A39,Lowlanders!$B$3:$X$15,22,0),0)</f>
        <v>0</v>
      </c>
    </row>
    <row r="40" spans="1:5" x14ac:dyDescent="0.25">
      <c r="A40">
        <f>Lowlanders!B15</f>
        <v>0</v>
      </c>
      <c r="B40" t="str">
        <f>Lowlanders!X15</f>
        <v>LOW</v>
      </c>
      <c r="C40">
        <f>IF($A40&lt;&gt;0,VLOOKUP($A40,Lowlanders!$B$3:$X$15,20,0),0)</f>
        <v>0</v>
      </c>
      <c r="D40">
        <f>IF($A40&lt;&gt;0,VLOOKUP($A40,Lowlanders!$B$3:$X$15,21,0),0)</f>
        <v>0</v>
      </c>
      <c r="E40">
        <f>IF($A40&lt;&gt;0,VLOOKUP($A40,Lowlanders!$B$3:$X$15,22,0),0)</f>
        <v>0</v>
      </c>
    </row>
    <row r="41" spans="1:5" x14ac:dyDescent="0.25">
      <c r="A41" t="str">
        <f>Stopaři!B3</f>
        <v>Adam Vrána</v>
      </c>
      <c r="B41" t="str">
        <f>Stopaři!X3</f>
        <v>STO</v>
      </c>
      <c r="C41">
        <f>IF($A41&lt;&gt;0,VLOOKUP($A41,Stopaři!$B$3:$X$15,20,0),0)</f>
        <v>12</v>
      </c>
      <c r="D41">
        <f>IF($A41&lt;&gt;0,VLOOKUP($A41,Stopaři!$B$3:$X$15,21,0),0)</f>
        <v>2</v>
      </c>
      <c r="E41">
        <f>IF($A41&lt;&gt;0,VLOOKUP($A41,Stopaři!$B$3:$X$15,22,0),0)</f>
        <v>14</v>
      </c>
    </row>
    <row r="42" spans="1:5" x14ac:dyDescent="0.25">
      <c r="A42" t="str">
        <f>Stopaři!B4</f>
        <v>Matyáš Sedlák</v>
      </c>
      <c r="B42" t="str">
        <f>Stopaři!X4</f>
        <v>STO</v>
      </c>
      <c r="C42">
        <f>IF($A42&lt;&gt;0,VLOOKUP($A42,Stopaři!$B$3:$X$15,20,0),0)</f>
        <v>8</v>
      </c>
      <c r="D42">
        <f>IF($A42&lt;&gt;0,VLOOKUP($A42,Stopaři!$B$3:$X$15,21,0),0)</f>
        <v>6</v>
      </c>
      <c r="E42">
        <f>IF($A42&lt;&gt;0,VLOOKUP($A42,Stopaři!$B$3:$X$15,22,0),0)</f>
        <v>14</v>
      </c>
    </row>
    <row r="43" spans="1:5" x14ac:dyDescent="0.25">
      <c r="A43" t="str">
        <f>Stopaři!B5</f>
        <v>Štěpán Šprincl</v>
      </c>
      <c r="B43" t="str">
        <f>Stopaři!X5</f>
        <v>STO</v>
      </c>
      <c r="C43">
        <f>IF($A43&lt;&gt;0,VLOOKUP($A43,Stopaři!$B$3:$X$15,20,0),0)</f>
        <v>5</v>
      </c>
      <c r="D43">
        <f>IF($A43&lt;&gt;0,VLOOKUP($A43,Stopaři!$B$3:$X$15,21,0),0)</f>
        <v>7</v>
      </c>
      <c r="E43">
        <f>IF($A43&lt;&gt;0,VLOOKUP($A43,Stopaři!$B$3:$X$15,22,0),0)</f>
        <v>12</v>
      </c>
    </row>
    <row r="44" spans="1:5" x14ac:dyDescent="0.25">
      <c r="A44" t="str">
        <f>Stopaři!B6</f>
        <v>Valdemar Kočí</v>
      </c>
      <c r="B44" t="str">
        <f>Stopaři!X6</f>
        <v>STO</v>
      </c>
      <c r="C44">
        <f>IF($A44&lt;&gt;0,VLOOKUP($A44,Stopaři!$B$3:$X$15,20,0),0)</f>
        <v>4</v>
      </c>
      <c r="D44">
        <f>IF($A44&lt;&gt;0,VLOOKUP($A44,Stopaři!$B$3:$X$15,21,0),0)</f>
        <v>2</v>
      </c>
      <c r="E44">
        <f>IF($A44&lt;&gt;0,VLOOKUP($A44,Stopaři!$B$3:$X$15,22,0),0)</f>
        <v>6</v>
      </c>
    </row>
    <row r="45" spans="1:5" x14ac:dyDescent="0.25">
      <c r="A45" t="str">
        <f>Stopaři!B7</f>
        <v>Martin Vagner</v>
      </c>
      <c r="B45" t="str">
        <f>Stopaři!X7</f>
        <v>STO</v>
      </c>
      <c r="C45">
        <f>IF($A45&lt;&gt;0,VLOOKUP($A45,Stopaři!$B$3:$X$15,20,0),0)</f>
        <v>1</v>
      </c>
      <c r="D45">
        <f>IF($A45&lt;&gt;0,VLOOKUP($A45,Stopaři!$B$3:$X$15,21,0),0)</f>
        <v>3</v>
      </c>
      <c r="E45">
        <f>IF($A45&lt;&gt;0,VLOOKUP($A45,Stopaři!$B$3:$X$15,22,0),0)</f>
        <v>4</v>
      </c>
    </row>
    <row r="46" spans="1:5" x14ac:dyDescent="0.25">
      <c r="A46" t="str">
        <f>Stopaři!B8</f>
        <v>Tomáš Vagner</v>
      </c>
      <c r="B46" t="str">
        <f>Stopaři!X8</f>
        <v>STO</v>
      </c>
      <c r="C46">
        <f>IF($A46&lt;&gt;0,VLOOKUP($A46,Stopaři!$B$3:$X$15,20,0),0)</f>
        <v>0</v>
      </c>
      <c r="D46">
        <f>IF($A46&lt;&gt;0,VLOOKUP($A46,Stopaři!$B$3:$X$15,21,0),0)</f>
        <v>0</v>
      </c>
      <c r="E46">
        <f>IF($A46&lt;&gt;0,VLOOKUP($A46,Stopaři!$B$3:$X$15,22,0),0)</f>
        <v>0</v>
      </c>
    </row>
    <row r="47" spans="1:5" x14ac:dyDescent="0.25">
      <c r="A47" t="str">
        <f>Stopaři!B9</f>
        <v>Prokop Sedlák</v>
      </c>
      <c r="B47" t="str">
        <f>Stopaři!X9</f>
        <v>STO</v>
      </c>
      <c r="C47">
        <f>IF($A47&lt;&gt;0,VLOOKUP($A47,Stopaři!$B$3:$X$15,20,0),0)</f>
        <v>0</v>
      </c>
      <c r="D47">
        <f>IF($A47&lt;&gt;0,VLOOKUP($A47,Stopaři!$B$3:$X$15,21,0),0)</f>
        <v>0</v>
      </c>
      <c r="E47">
        <f>IF($A47&lt;&gt;0,VLOOKUP($A47,Stopaři!$B$3:$X$15,22,0),0)</f>
        <v>0</v>
      </c>
    </row>
    <row r="48" spans="1:5" x14ac:dyDescent="0.25">
      <c r="A48" t="str">
        <f>Stopaři!B10</f>
        <v>Marek Šprincl</v>
      </c>
      <c r="B48" t="str">
        <f>Stopaři!X10</f>
        <v>STO</v>
      </c>
      <c r="C48">
        <f>IF($A48&lt;&gt;0,VLOOKUP($A48,Stopaři!$B$3:$X$15,20,0),0)</f>
        <v>1</v>
      </c>
      <c r="D48">
        <f>IF($A48&lt;&gt;0,VLOOKUP($A48,Stopaři!$B$3:$X$15,21,0),0)</f>
        <v>0</v>
      </c>
      <c r="E48">
        <f>IF($A48&lt;&gt;0,VLOOKUP($A48,Stopaři!$B$3:$X$15,22,0),0)</f>
        <v>1</v>
      </c>
    </row>
    <row r="49" spans="1:5" x14ac:dyDescent="0.25">
      <c r="A49" t="str">
        <f>Stopaři!B11</f>
        <v>Matěj Bartoš</v>
      </c>
      <c r="B49" t="str">
        <f>Stopaři!X11</f>
        <v>STO</v>
      </c>
      <c r="C49">
        <f>IF($A49&lt;&gt;0,VLOOKUP($A49,Stopaři!$B$3:$X$15,20,0),0)</f>
        <v>0</v>
      </c>
      <c r="D49">
        <f>IF($A49&lt;&gt;0,VLOOKUP($A49,Stopaři!$B$3:$X$15,21,0),0)</f>
        <v>0</v>
      </c>
      <c r="E49">
        <f>IF($A49&lt;&gt;0,VLOOKUP($A49,Stopaři!$B$3:$X$15,22,0),0)</f>
        <v>0</v>
      </c>
    </row>
    <row r="50" spans="1:5" x14ac:dyDescent="0.25">
      <c r="A50">
        <f>Stopaři!B12</f>
        <v>0</v>
      </c>
      <c r="B50" t="str">
        <f>Stopaři!X12</f>
        <v>STO</v>
      </c>
      <c r="C50">
        <f>IF($A50&lt;&gt;0,VLOOKUP($A50,Stopaři!$B$3:$X$15,20,0),0)</f>
        <v>0</v>
      </c>
      <c r="D50">
        <f>IF($A50&lt;&gt;0,VLOOKUP($A50,Stopaři!$B$3:$X$15,21,0),0)</f>
        <v>0</v>
      </c>
      <c r="E50">
        <f>IF($A50&lt;&gt;0,VLOOKUP($A50,Stopaři!$B$3:$X$15,22,0),0)</f>
        <v>0</v>
      </c>
    </row>
    <row r="51" spans="1:5" x14ac:dyDescent="0.25">
      <c r="A51">
        <f>Stopaři!B13</f>
        <v>0</v>
      </c>
      <c r="B51" t="str">
        <f>Stopaři!X13</f>
        <v>STO</v>
      </c>
      <c r="C51">
        <f>IF($A51&lt;&gt;0,VLOOKUP($A51,Stopaři!$B$3:$X$15,20,0),0)</f>
        <v>0</v>
      </c>
      <c r="D51">
        <f>IF($A51&lt;&gt;0,VLOOKUP($A51,Stopaři!$B$3:$X$15,21,0),0)</f>
        <v>0</v>
      </c>
      <c r="E51">
        <f>IF($A51&lt;&gt;0,VLOOKUP($A51,Stopaři!$B$3:$X$15,22,0),0)</f>
        <v>0</v>
      </c>
    </row>
    <row r="52" spans="1:5" x14ac:dyDescent="0.25">
      <c r="A52">
        <f>Stopaři!B14</f>
        <v>0</v>
      </c>
      <c r="B52" t="str">
        <f>Stopaři!X14</f>
        <v>STO</v>
      </c>
      <c r="C52">
        <f>IF($A52&lt;&gt;0,VLOOKUP($A52,Stopaři!$B$3:$X$15,20,0),0)</f>
        <v>0</v>
      </c>
      <c r="D52">
        <f>IF($A52&lt;&gt;0,VLOOKUP($A52,Stopaři!$B$3:$X$15,21,0),0)</f>
        <v>0</v>
      </c>
      <c r="E52">
        <f>IF($A52&lt;&gt;0,VLOOKUP($A52,Stopaři!$B$3:$X$15,22,0),0)</f>
        <v>0</v>
      </c>
    </row>
    <row r="53" spans="1:5" x14ac:dyDescent="0.25">
      <c r="A53">
        <f>Stopaři!B15</f>
        <v>0</v>
      </c>
      <c r="B53" t="str">
        <f>Stopaři!X15</f>
        <v>STO</v>
      </c>
      <c r="C53">
        <f>IF($A53&lt;&gt;0,VLOOKUP($A53,Stopaři!$B$3:$X$15,20,0),0)</f>
        <v>0</v>
      </c>
      <c r="D53">
        <f>IF($A53&lt;&gt;0,VLOOKUP($A53,Stopaři!$B$3:$X$15,21,0),0)</f>
        <v>0</v>
      </c>
      <c r="E53">
        <f>IF($A53&lt;&gt;0,VLOOKUP($A53,Stopaři!$B$3:$X$15,22,0),0)</f>
        <v>0</v>
      </c>
    </row>
    <row r="54" spans="1:5" x14ac:dyDescent="0.25">
      <c r="A54" t="str">
        <f>Fabiánky!B3</f>
        <v>Nikol Dovicová</v>
      </c>
      <c r="B54" t="str">
        <f>Fabiánky!X3</f>
        <v>FAB</v>
      </c>
      <c r="C54">
        <f>IF($A54&lt;&gt;0,VLOOKUP($A54,Fabiánky!$B$3:$X$16,20,0),0)</f>
        <v>14</v>
      </c>
      <c r="D54">
        <f>IF($A54&lt;&gt;0,VLOOKUP($A54,Fabiánky!$B$3:$X$16,21,0),0)</f>
        <v>4</v>
      </c>
      <c r="E54">
        <f>IF($A54&lt;&gt;0,VLOOKUP($A54,Fabiánky!$B$3:$X$16,22,0),0)</f>
        <v>18</v>
      </c>
    </row>
    <row r="55" spans="1:5" x14ac:dyDescent="0.25">
      <c r="A55" t="str">
        <f>Fabiánky!B4</f>
        <v>Tereza Nodžáková</v>
      </c>
      <c r="B55" t="str">
        <f>Fabiánky!X4</f>
        <v>FAB</v>
      </c>
      <c r="C55">
        <f>IF($A55&lt;&gt;0,VLOOKUP($A55,Fabiánky!$B$3:$X$16,20,0),0)</f>
        <v>6</v>
      </c>
      <c r="D55">
        <f>IF($A55&lt;&gt;0,VLOOKUP($A55,Fabiánky!$B$3:$X$16,21,0),0)</f>
        <v>1</v>
      </c>
      <c r="E55">
        <f>IF($A55&lt;&gt;0,VLOOKUP($A55,Fabiánky!$B$3:$X$16,22,0),0)</f>
        <v>7</v>
      </c>
    </row>
    <row r="56" spans="1:5" x14ac:dyDescent="0.25">
      <c r="A56" t="str">
        <f>Fabiánky!B5</f>
        <v>Sára Elicarová</v>
      </c>
      <c r="B56" t="str">
        <f>Fabiánky!X5</f>
        <v>FAB</v>
      </c>
      <c r="C56">
        <f>IF($A56&lt;&gt;0,VLOOKUP($A56,Fabiánky!$B$3:$X$16,20,0),0)</f>
        <v>4</v>
      </c>
      <c r="D56">
        <f>IF($A56&lt;&gt;0,VLOOKUP($A56,Fabiánky!$B$3:$X$16,21,0),0)</f>
        <v>2</v>
      </c>
      <c r="E56">
        <f>IF($A56&lt;&gt;0,VLOOKUP($A56,Fabiánky!$B$3:$X$16,22,0),0)</f>
        <v>6</v>
      </c>
    </row>
    <row r="57" spans="1:5" x14ac:dyDescent="0.25">
      <c r="A57" t="str">
        <f>Fabiánky!B6</f>
        <v>Valerie Elicarová</v>
      </c>
      <c r="B57" t="str">
        <f>Fabiánky!X6</f>
        <v>FAB</v>
      </c>
      <c r="C57">
        <f>IF($A57&lt;&gt;0,VLOOKUP($A57,Fabiánky!$B$3:$X$16,20,0),0)</f>
        <v>1</v>
      </c>
      <c r="D57">
        <f>IF($A57&lt;&gt;0,VLOOKUP($A57,Fabiánky!$B$3:$X$16,21,0),0)</f>
        <v>1</v>
      </c>
      <c r="E57">
        <f>IF($A57&lt;&gt;0,VLOOKUP($A57,Fabiánky!$B$3:$X$16,22,0),0)</f>
        <v>2</v>
      </c>
    </row>
    <row r="58" spans="1:5" x14ac:dyDescent="0.25">
      <c r="A58" t="str">
        <f>Fabiánky!B7</f>
        <v>Ellen Tichá</v>
      </c>
      <c r="B58" t="str">
        <f>Fabiánky!X7</f>
        <v>FAB</v>
      </c>
      <c r="C58">
        <f>IF($A58&lt;&gt;0,VLOOKUP($A58,Fabiánky!$B$3:$X$16,20,0),0)</f>
        <v>0</v>
      </c>
      <c r="D58">
        <f>IF($A58&lt;&gt;0,VLOOKUP($A58,Fabiánky!$B$3:$X$16,21,0),0)</f>
        <v>0</v>
      </c>
      <c r="E58">
        <f>IF($A58&lt;&gt;0,VLOOKUP($A58,Fabiánky!$B$3:$X$16,22,0),0)</f>
        <v>0</v>
      </c>
    </row>
    <row r="59" spans="1:5" x14ac:dyDescent="0.25">
      <c r="A59" t="str">
        <f>Fabiánky!B8</f>
        <v>Zuzana Straková</v>
      </c>
      <c r="B59" t="str">
        <f>Fabiánky!X8</f>
        <v>FAB</v>
      </c>
      <c r="C59">
        <f>IF($A59&lt;&gt;0,VLOOKUP($A59,Fabiánky!$B$3:$X$16,20,0),0)</f>
        <v>1</v>
      </c>
      <c r="D59">
        <f>IF($A59&lt;&gt;0,VLOOKUP($A59,Fabiánky!$B$3:$X$16,21,0),0)</f>
        <v>0</v>
      </c>
      <c r="E59">
        <f>IF($A59&lt;&gt;0,VLOOKUP($A59,Fabiánky!$B$3:$X$16,22,0),0)</f>
        <v>1</v>
      </c>
    </row>
    <row r="60" spans="1:5" x14ac:dyDescent="0.25">
      <c r="A60">
        <f>Fabiánky!B9</f>
        <v>0</v>
      </c>
      <c r="B60" t="str">
        <f>Fabiánky!X9</f>
        <v>FAB</v>
      </c>
      <c r="C60">
        <f>IF($A60&lt;&gt;0,VLOOKUP($A60,Fabiánky!$B$3:$X$16,20,0),0)</f>
        <v>0</v>
      </c>
      <c r="D60">
        <f>IF($A60&lt;&gt;0,VLOOKUP($A60,Fabiánky!$B$3:$X$16,21,0),0)</f>
        <v>0</v>
      </c>
      <c r="E60">
        <f>IF($A60&lt;&gt;0,VLOOKUP($A60,Fabiánky!$B$3:$X$16,22,0),0)</f>
        <v>0</v>
      </c>
    </row>
    <row r="61" spans="1:5" x14ac:dyDescent="0.25">
      <c r="A61">
        <f>Fabiánky!B10</f>
        <v>0</v>
      </c>
      <c r="B61" t="str">
        <f>Fabiánky!X10</f>
        <v>FAB</v>
      </c>
      <c r="C61">
        <f>IF($A61&lt;&gt;0,VLOOKUP($A61,Fabiánky!$B$3:$X$16,20,0),0)</f>
        <v>0</v>
      </c>
      <c r="D61">
        <f>IF($A61&lt;&gt;0,VLOOKUP($A61,Fabiánky!$B$3:$X$16,21,0),0)</f>
        <v>0</v>
      </c>
      <c r="E61">
        <f>IF($A61&lt;&gt;0,VLOOKUP($A61,Fabiánky!$B$3:$X$16,22,0),0)</f>
        <v>0</v>
      </c>
    </row>
    <row r="62" spans="1:5" x14ac:dyDescent="0.25">
      <c r="A62">
        <f>Fabiánky!B11</f>
        <v>0</v>
      </c>
      <c r="B62" t="str">
        <f>Fabiánky!X11</f>
        <v>FAB</v>
      </c>
      <c r="C62">
        <f>IF($A62&lt;&gt;0,VLOOKUP($A62,Fabiánky!$B$3:$X$16,20,0),0)</f>
        <v>0</v>
      </c>
      <c r="D62">
        <f>IF($A62&lt;&gt;0,VLOOKUP($A62,Fabiánky!$B$3:$X$16,21,0),0)</f>
        <v>0</v>
      </c>
      <c r="E62">
        <f>IF($A62&lt;&gt;0,VLOOKUP($A62,Fabiánky!$B$3:$X$16,22,0),0)</f>
        <v>0</v>
      </c>
    </row>
    <row r="63" spans="1:5" x14ac:dyDescent="0.25">
      <c r="A63">
        <f>Fabiánky!B12</f>
        <v>0</v>
      </c>
      <c r="B63" t="str">
        <f>Fabiánky!X12</f>
        <v>FAB</v>
      </c>
      <c r="C63">
        <f>IF($A63&lt;&gt;0,VLOOKUP($A63,Fabiánky!$B$3:$X$16,20,0),0)</f>
        <v>0</v>
      </c>
      <c r="D63">
        <f>IF($A63&lt;&gt;0,VLOOKUP($A63,Fabiánky!$B$3:$X$16,21,0),0)</f>
        <v>0</v>
      </c>
      <c r="E63">
        <f>IF($A63&lt;&gt;0,VLOOKUP($A63,Fabiánky!$B$3:$X$16,22,0),0)</f>
        <v>0</v>
      </c>
    </row>
    <row r="64" spans="1:5" x14ac:dyDescent="0.25">
      <c r="A64">
        <f>Fabiánky!B13</f>
        <v>0</v>
      </c>
      <c r="B64" t="str">
        <f>Fabiánky!X13</f>
        <v>FAB</v>
      </c>
      <c r="C64">
        <f>IF($A64&lt;&gt;0,VLOOKUP($A64,Fabiánky!$B$3:$X$16,20,0),0)</f>
        <v>0</v>
      </c>
      <c r="D64">
        <f>IF($A64&lt;&gt;0,VLOOKUP($A64,Fabiánky!$B$3:$X$16,21,0),0)</f>
        <v>0</v>
      </c>
      <c r="E64">
        <f>IF($A64&lt;&gt;0,VLOOKUP($A64,Fabiánky!$B$3:$X$16,22,0),0)</f>
        <v>0</v>
      </c>
    </row>
    <row r="65" spans="1:5" x14ac:dyDescent="0.25">
      <c r="A65">
        <f>Fabiánky!B14</f>
        <v>0</v>
      </c>
      <c r="B65" t="str">
        <f>Fabiánky!X14</f>
        <v>FAB</v>
      </c>
      <c r="C65">
        <f>IF($A65&lt;&gt;0,VLOOKUP($A65,Fabiánky!$B$3:$X$16,20,0),0)</f>
        <v>0</v>
      </c>
      <c r="D65">
        <f>IF($A65&lt;&gt;0,VLOOKUP($A65,Fabiánky!$B$3:$X$16,21,0),0)</f>
        <v>0</v>
      </c>
      <c r="E65">
        <f>IF($A65&lt;&gt;0,VLOOKUP($A65,Fabiánky!$B$3:$X$16,22,0),0)</f>
        <v>0</v>
      </c>
    </row>
    <row r="66" spans="1:5" x14ac:dyDescent="0.25">
      <c r="A66">
        <f>Fabiánky!B15</f>
        <v>0</v>
      </c>
      <c r="B66" t="str">
        <f>Fabiánky!X15</f>
        <v>FAB</v>
      </c>
      <c r="C66">
        <f>IF($A66&lt;&gt;0,VLOOKUP($A66,Fabiánky!$B$3:$X$16,20,0),0)</f>
        <v>0</v>
      </c>
      <c r="D66">
        <f>IF($A66&lt;&gt;0,VLOOKUP($A66,Fabiánky!$B$3:$X$16,21,0),0)</f>
        <v>0</v>
      </c>
      <c r="E66">
        <f>IF($A66&lt;&gt;0,VLOOKUP($A66,Fabiánky!$B$3:$X$16,22,0),0)</f>
        <v>0</v>
      </c>
    </row>
    <row r="67" spans="1:5" x14ac:dyDescent="0.25">
      <c r="A67">
        <f>Rezerva!B3</f>
        <v>0</v>
      </c>
      <c r="B67">
        <f>Rezerva!X3</f>
        <v>0</v>
      </c>
      <c r="C67">
        <f>IF($A67&lt;&gt;0,VLOOKUP($A67,Rezerva!$B$3:$X$16,20,0),0)</f>
        <v>0</v>
      </c>
      <c r="D67">
        <f>IF($A67&lt;&gt;0,VLOOKUP($A67,Rezerva!$B$3:$X$16,21,0),0)</f>
        <v>0</v>
      </c>
      <c r="E67">
        <f>IF($A67&lt;&gt;0,VLOOKUP($A67,Rezerva!$B$3:$X$16,22,0),0)</f>
        <v>0</v>
      </c>
    </row>
    <row r="68" spans="1:5" x14ac:dyDescent="0.25">
      <c r="A68">
        <f>Rezerva!B4</f>
        <v>0</v>
      </c>
      <c r="B68">
        <f>Rezerva!X4</f>
        <v>0</v>
      </c>
      <c r="C68">
        <f>IF($A68&lt;&gt;0,VLOOKUP($A68,Rezerva!$B$3:$X$16,20,0),0)</f>
        <v>0</v>
      </c>
      <c r="D68">
        <f>IF($A68&lt;&gt;0,VLOOKUP($A68,Rezerva!$B$3:$X$16,21,0),0)</f>
        <v>0</v>
      </c>
      <c r="E68">
        <f>IF($A68&lt;&gt;0,VLOOKUP($A68,Rezerva!$B$3:$X$16,22,0),0)</f>
        <v>0</v>
      </c>
    </row>
    <row r="69" spans="1:5" x14ac:dyDescent="0.25">
      <c r="A69">
        <f>Rezerva!B5</f>
        <v>0</v>
      </c>
      <c r="B69">
        <f>Rezerva!X5</f>
        <v>0</v>
      </c>
      <c r="C69">
        <f>IF($A69&lt;&gt;0,VLOOKUP($A69,Rezerva!$B$3:$X$16,20,0),0)</f>
        <v>0</v>
      </c>
      <c r="D69">
        <f>IF($A69&lt;&gt;0,VLOOKUP($A69,Rezerva!$B$3:$X$16,21,0),0)</f>
        <v>0</v>
      </c>
      <c r="E69">
        <f>IF($A69&lt;&gt;0,VLOOKUP($A69,Rezerva!$B$3:$X$16,22,0),0)</f>
        <v>0</v>
      </c>
    </row>
    <row r="70" spans="1:5" x14ac:dyDescent="0.25">
      <c r="A70">
        <f>Rezerva!B6</f>
        <v>0</v>
      </c>
      <c r="B70">
        <f>Rezerva!X6</f>
        <v>0</v>
      </c>
      <c r="C70">
        <f>IF($A70&lt;&gt;0,VLOOKUP($A70,Rezerva!$B$3:$X$16,20,0),0)</f>
        <v>0</v>
      </c>
      <c r="D70">
        <f>IF($A70&lt;&gt;0,VLOOKUP($A70,Rezerva!$B$3:$X$16,21,0),0)</f>
        <v>0</v>
      </c>
      <c r="E70">
        <f>IF($A70&lt;&gt;0,VLOOKUP($A70,Rezerva!$B$3:$X$16,22,0),0)</f>
        <v>0</v>
      </c>
    </row>
    <row r="71" spans="1:5" x14ac:dyDescent="0.25">
      <c r="A71">
        <f>Rezerva!B7</f>
        <v>0</v>
      </c>
      <c r="B71">
        <f>Rezerva!X7</f>
        <v>0</v>
      </c>
      <c r="C71">
        <f>IF($A71&lt;&gt;0,VLOOKUP($A71,Rezerva!$B$3:$X$16,20,0),0)</f>
        <v>0</v>
      </c>
      <c r="D71">
        <f>IF($A71&lt;&gt;0,VLOOKUP($A71,Rezerva!$B$3:$X$16,21,0),0)</f>
        <v>0</v>
      </c>
      <c r="E71">
        <f>IF($A71&lt;&gt;0,VLOOKUP($A71,Rezerva!$B$3:$X$16,22,0),0)</f>
        <v>0</v>
      </c>
    </row>
    <row r="72" spans="1:5" x14ac:dyDescent="0.25">
      <c r="A72">
        <f>Rezerva!B8</f>
        <v>0</v>
      </c>
      <c r="B72">
        <f>Rezerva!X8</f>
        <v>0</v>
      </c>
      <c r="C72">
        <f>IF($A72&lt;&gt;0,VLOOKUP($A72,Rezerva!$B$3:$X$16,20,0),0)</f>
        <v>0</v>
      </c>
      <c r="D72">
        <f>IF($A72&lt;&gt;0,VLOOKUP($A72,Rezerva!$B$3:$X$16,21,0),0)</f>
        <v>0</v>
      </c>
      <c r="E72">
        <f>IF($A72&lt;&gt;0,VLOOKUP($A72,Rezerva!$B$3:$X$16,22,0),0)</f>
        <v>0</v>
      </c>
    </row>
    <row r="73" spans="1:5" x14ac:dyDescent="0.25">
      <c r="A73">
        <f>Rezerva!B9</f>
        <v>0</v>
      </c>
      <c r="B73">
        <f>Rezerva!X9</f>
        <v>0</v>
      </c>
      <c r="C73">
        <f>IF($A73&lt;&gt;0,VLOOKUP($A73,Rezerva!$B$3:$X$16,20,0),0)</f>
        <v>0</v>
      </c>
      <c r="D73">
        <f>IF($A73&lt;&gt;0,VLOOKUP($A73,Rezerva!$B$3:$X$16,21,0),0)</f>
        <v>0</v>
      </c>
      <c r="E73">
        <f>IF($A73&lt;&gt;0,VLOOKUP($A73,Rezerva!$B$3:$X$16,22,0),0)</f>
        <v>0</v>
      </c>
    </row>
    <row r="74" spans="1:5" x14ac:dyDescent="0.25">
      <c r="A74">
        <f>Rezerva!B10</f>
        <v>0</v>
      </c>
      <c r="B74">
        <f>Rezerva!X10</f>
        <v>0</v>
      </c>
      <c r="C74">
        <f>IF($A74&lt;&gt;0,VLOOKUP($A74,Rezerva!$B$3:$X$16,20,0),0)</f>
        <v>0</v>
      </c>
      <c r="D74">
        <f>IF($A74&lt;&gt;0,VLOOKUP($A74,Rezerva!$B$3:$X$16,21,0),0)</f>
        <v>0</v>
      </c>
      <c r="E74">
        <f>IF($A74&lt;&gt;0,VLOOKUP($A74,Rezerva!$B$3:$X$16,22,0),0)</f>
        <v>0</v>
      </c>
    </row>
    <row r="75" spans="1:5" x14ac:dyDescent="0.25">
      <c r="A75">
        <f>Rezerva!B11</f>
        <v>0</v>
      </c>
      <c r="B75">
        <f>Rezerva!X11</f>
        <v>0</v>
      </c>
      <c r="C75">
        <f>IF($A75&lt;&gt;0,VLOOKUP($A75,Rezerva!$B$3:$X$16,20,0),0)</f>
        <v>0</v>
      </c>
      <c r="D75">
        <f>IF($A75&lt;&gt;0,VLOOKUP($A75,Rezerva!$B$3:$X$16,21,0),0)</f>
        <v>0</v>
      </c>
      <c r="E75">
        <f>IF($A75&lt;&gt;0,VLOOKUP($A75,Rezerva!$B$3:$X$16,22,0),0)</f>
        <v>0</v>
      </c>
    </row>
    <row r="76" spans="1:5" x14ac:dyDescent="0.25">
      <c r="A76">
        <f>Rezerva!B12</f>
        <v>0</v>
      </c>
      <c r="B76">
        <f>Rezerva!X12</f>
        <v>0</v>
      </c>
      <c r="C76">
        <f>IF($A76&lt;&gt;0,VLOOKUP($A76,Rezerva!$B$3:$X$16,20,0),0)</f>
        <v>0</v>
      </c>
      <c r="D76">
        <f>IF($A76&lt;&gt;0,VLOOKUP($A76,Rezerva!$B$3:$X$16,21,0),0)</f>
        <v>0</v>
      </c>
      <c r="E76">
        <f>IF($A76&lt;&gt;0,VLOOKUP($A76,Rezerva!$B$3:$X$16,22,0),0)</f>
        <v>0</v>
      </c>
    </row>
    <row r="77" spans="1:5" x14ac:dyDescent="0.25">
      <c r="A77">
        <f>Rezerva!B13</f>
        <v>0</v>
      </c>
      <c r="B77">
        <f>Rezerva!X13</f>
        <v>0</v>
      </c>
      <c r="C77">
        <f>IF($A77&lt;&gt;0,VLOOKUP($A77,Rezerva!$B$3:$X$16,20,0),0)</f>
        <v>0</v>
      </c>
      <c r="D77">
        <f>IF($A77&lt;&gt;0,VLOOKUP($A77,Rezerva!$B$3:$X$16,21,0),0)</f>
        <v>0</v>
      </c>
      <c r="E77">
        <f>IF($A77&lt;&gt;0,VLOOKUP($A77,Rezerva!$B$3:$X$16,22,0),0)</f>
        <v>0</v>
      </c>
    </row>
    <row r="78" spans="1:5" x14ac:dyDescent="0.25">
      <c r="A78">
        <f>Rezerva!B14</f>
        <v>0</v>
      </c>
      <c r="B78">
        <f>Rezerva!X14</f>
        <v>0</v>
      </c>
      <c r="C78">
        <f>IF($A78&lt;&gt;0,VLOOKUP($A78,Rezerva!$B$3:$X$16,20,0),0)</f>
        <v>0</v>
      </c>
      <c r="D78">
        <f>IF($A78&lt;&gt;0,VLOOKUP($A78,Rezerva!$B$3:$X$16,21,0),0)</f>
        <v>0</v>
      </c>
      <c r="E78">
        <f>IF($A78&lt;&gt;0,VLOOKUP($A78,Rezerva!$B$3:$X$16,22,0),0)</f>
        <v>0</v>
      </c>
    </row>
    <row r="79" spans="1:5" x14ac:dyDescent="0.25">
      <c r="A79">
        <f>Rezerva!B15</f>
        <v>0</v>
      </c>
      <c r="B79">
        <f>Rezerva!X15</f>
        <v>0</v>
      </c>
      <c r="C79">
        <f>IF($A79&lt;&gt;0,VLOOKUP($A79,Rezerva!$B$3:$X$16,20,0),0)</f>
        <v>0</v>
      </c>
      <c r="D79">
        <f>IF($A79&lt;&gt;0,VLOOKUP($A79,Rezerva!$B$3:$X$16,21,0),0)</f>
        <v>0</v>
      </c>
      <c r="E79">
        <f>IF($A79&lt;&gt;0,VLOOKUP($A79,Rezerva!$B$3:$X$16,22,0),0)</f>
        <v>0</v>
      </c>
    </row>
  </sheetData>
  <sortState xmlns:xlrd2="http://schemas.microsoft.com/office/spreadsheetml/2017/richdata2" ref="A2:H46">
    <sortCondition descending="1" ref="E1"/>
  </sortState>
  <phoneticPr fontId="0" type="noConversion"/>
  <printOptions gridLines="1"/>
  <pageMargins left="0.25" right="0.25" top="0.75" bottom="0.75" header="0.3" footer="0.3"/>
  <pageSetup paperSize="9" scale="9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B6A61-95B6-4770-B668-919678F862EC}">
  <dimension ref="A1:H34"/>
  <sheetViews>
    <sheetView tabSelected="1" zoomScaleNormal="100" workbookViewId="0">
      <selection activeCell="A2" sqref="A2"/>
    </sheetView>
  </sheetViews>
  <sheetFormatPr defaultRowHeight="15" x14ac:dyDescent="0.25"/>
  <cols>
    <col min="1" max="1" width="18.7109375" customWidth="1"/>
  </cols>
  <sheetData>
    <row r="1" spans="1:8" s="5" customFormat="1" x14ac:dyDescent="0.25">
      <c r="A1" s="5" t="s">
        <v>9</v>
      </c>
      <c r="B1" s="5" t="s">
        <v>10</v>
      </c>
      <c r="C1" s="5" t="s">
        <v>0</v>
      </c>
      <c r="D1" s="5" t="s">
        <v>1</v>
      </c>
      <c r="E1" s="5" t="s">
        <v>2</v>
      </c>
      <c r="F1" s="5" t="s">
        <v>14</v>
      </c>
      <c r="G1" s="5" t="s">
        <v>15</v>
      </c>
      <c r="H1" s="5" t="s">
        <v>16</v>
      </c>
    </row>
    <row r="2" spans="1:8" x14ac:dyDescent="0.25">
      <c r="A2" t="s">
        <v>17</v>
      </c>
      <c r="B2" t="s">
        <v>11</v>
      </c>
      <c r="C2">
        <v>29</v>
      </c>
      <c r="D2">
        <v>8</v>
      </c>
      <c r="E2">
        <v>37</v>
      </c>
      <c r="F2">
        <v>1</v>
      </c>
      <c r="G2">
        <v>6</v>
      </c>
      <c r="H2">
        <v>1</v>
      </c>
    </row>
    <row r="3" spans="1:8" x14ac:dyDescent="0.25">
      <c r="A3" t="s">
        <v>41</v>
      </c>
      <c r="B3" t="s">
        <v>11</v>
      </c>
      <c r="C3">
        <v>0</v>
      </c>
      <c r="D3">
        <v>34</v>
      </c>
      <c r="E3">
        <v>34</v>
      </c>
      <c r="F3">
        <v>27</v>
      </c>
      <c r="G3">
        <v>1</v>
      </c>
      <c r="H3">
        <v>2</v>
      </c>
    </row>
    <row r="4" spans="1:8" x14ac:dyDescent="0.25">
      <c r="A4" t="s">
        <v>18</v>
      </c>
      <c r="B4" t="s">
        <v>11</v>
      </c>
      <c r="C4">
        <v>22</v>
      </c>
      <c r="D4">
        <v>12</v>
      </c>
      <c r="E4">
        <v>34</v>
      </c>
      <c r="F4">
        <v>2</v>
      </c>
      <c r="G4">
        <v>2</v>
      </c>
      <c r="H4">
        <v>3</v>
      </c>
    </row>
    <row r="5" spans="1:8" x14ac:dyDescent="0.25">
      <c r="A5" t="s">
        <v>21</v>
      </c>
      <c r="B5" t="s">
        <v>11</v>
      </c>
      <c r="C5">
        <v>17</v>
      </c>
      <c r="D5">
        <v>10</v>
      </c>
      <c r="E5">
        <v>27</v>
      </c>
      <c r="F5">
        <v>5</v>
      </c>
      <c r="G5">
        <v>4</v>
      </c>
      <c r="H5">
        <v>4</v>
      </c>
    </row>
    <row r="6" spans="1:8" x14ac:dyDescent="0.25">
      <c r="A6" t="s">
        <v>43</v>
      </c>
      <c r="B6" t="s">
        <v>22</v>
      </c>
      <c r="C6">
        <v>21</v>
      </c>
      <c r="D6">
        <v>6</v>
      </c>
      <c r="E6">
        <v>27</v>
      </c>
      <c r="F6">
        <v>4</v>
      </c>
      <c r="G6">
        <v>9</v>
      </c>
      <c r="H6">
        <v>5</v>
      </c>
    </row>
    <row r="7" spans="1:8" x14ac:dyDescent="0.25">
      <c r="A7" t="s">
        <v>42</v>
      </c>
      <c r="B7" t="s">
        <v>22</v>
      </c>
      <c r="C7">
        <v>21</v>
      </c>
      <c r="D7">
        <v>5</v>
      </c>
      <c r="E7">
        <v>26</v>
      </c>
      <c r="F7">
        <v>3</v>
      </c>
      <c r="G7">
        <v>11</v>
      </c>
      <c r="H7">
        <v>6</v>
      </c>
    </row>
    <row r="8" spans="1:8" x14ac:dyDescent="0.25">
      <c r="A8" t="s">
        <v>50</v>
      </c>
      <c r="B8" t="s">
        <v>26</v>
      </c>
      <c r="C8">
        <v>14</v>
      </c>
      <c r="D8">
        <v>4</v>
      </c>
      <c r="E8">
        <v>18</v>
      </c>
      <c r="F8">
        <v>6</v>
      </c>
      <c r="G8">
        <v>13</v>
      </c>
      <c r="H8">
        <v>7</v>
      </c>
    </row>
    <row r="9" spans="1:8" x14ac:dyDescent="0.25">
      <c r="A9" t="s">
        <v>44</v>
      </c>
      <c r="B9" t="s">
        <v>22</v>
      </c>
      <c r="C9">
        <v>8</v>
      </c>
      <c r="D9">
        <v>8</v>
      </c>
      <c r="E9">
        <v>16</v>
      </c>
      <c r="F9">
        <v>8</v>
      </c>
      <c r="G9">
        <v>7</v>
      </c>
      <c r="H9">
        <v>8</v>
      </c>
    </row>
    <row r="10" spans="1:8" x14ac:dyDescent="0.25">
      <c r="A10" t="s">
        <v>47</v>
      </c>
      <c r="B10" t="s">
        <v>22</v>
      </c>
      <c r="C10">
        <v>6</v>
      </c>
      <c r="D10">
        <v>9</v>
      </c>
      <c r="E10">
        <v>15</v>
      </c>
      <c r="F10">
        <v>11</v>
      </c>
      <c r="G10">
        <v>5</v>
      </c>
      <c r="H10">
        <v>9</v>
      </c>
    </row>
    <row r="11" spans="1:8" x14ac:dyDescent="0.25">
      <c r="A11" t="s">
        <v>35</v>
      </c>
      <c r="B11" t="s">
        <v>23</v>
      </c>
      <c r="C11">
        <v>8</v>
      </c>
      <c r="D11">
        <v>6</v>
      </c>
      <c r="E11">
        <v>14</v>
      </c>
      <c r="F11">
        <v>9</v>
      </c>
      <c r="G11">
        <v>10</v>
      </c>
      <c r="H11">
        <v>10</v>
      </c>
    </row>
    <row r="12" spans="1:8" x14ac:dyDescent="0.25">
      <c r="A12" t="s">
        <v>34</v>
      </c>
      <c r="B12" t="s">
        <v>23</v>
      </c>
      <c r="C12">
        <v>12</v>
      </c>
      <c r="D12">
        <v>2</v>
      </c>
      <c r="E12">
        <v>14</v>
      </c>
      <c r="F12">
        <v>7</v>
      </c>
      <c r="G12">
        <v>16</v>
      </c>
      <c r="H12">
        <v>11</v>
      </c>
    </row>
    <row r="13" spans="1:8" x14ac:dyDescent="0.25">
      <c r="A13" t="s">
        <v>46</v>
      </c>
      <c r="B13" t="s">
        <v>22</v>
      </c>
      <c r="C13">
        <v>1</v>
      </c>
      <c r="D13">
        <v>11</v>
      </c>
      <c r="E13">
        <v>12</v>
      </c>
      <c r="F13">
        <v>21</v>
      </c>
      <c r="G13">
        <v>3</v>
      </c>
      <c r="H13">
        <v>12</v>
      </c>
    </row>
    <row r="14" spans="1:8" x14ac:dyDescent="0.25">
      <c r="A14" t="s">
        <v>38</v>
      </c>
      <c r="B14" t="s">
        <v>23</v>
      </c>
      <c r="C14">
        <v>5</v>
      </c>
      <c r="D14">
        <v>7</v>
      </c>
      <c r="E14">
        <v>12</v>
      </c>
      <c r="F14">
        <v>14</v>
      </c>
      <c r="G14">
        <v>8</v>
      </c>
      <c r="H14">
        <v>13</v>
      </c>
    </row>
    <row r="15" spans="1:8" x14ac:dyDescent="0.25">
      <c r="A15" t="s">
        <v>45</v>
      </c>
      <c r="B15" t="s">
        <v>22</v>
      </c>
      <c r="C15">
        <v>3</v>
      </c>
      <c r="D15">
        <v>5</v>
      </c>
      <c r="E15">
        <v>8</v>
      </c>
      <c r="F15">
        <v>18</v>
      </c>
      <c r="G15">
        <v>12</v>
      </c>
      <c r="H15">
        <v>14</v>
      </c>
    </row>
    <row r="16" spans="1:8" x14ac:dyDescent="0.25">
      <c r="A16" t="s">
        <v>27</v>
      </c>
      <c r="B16" t="s">
        <v>11</v>
      </c>
      <c r="C16">
        <v>5</v>
      </c>
      <c r="D16">
        <v>2</v>
      </c>
      <c r="E16">
        <v>7</v>
      </c>
      <c r="F16">
        <v>13</v>
      </c>
      <c r="G16">
        <v>17</v>
      </c>
      <c r="H16">
        <v>15</v>
      </c>
    </row>
    <row r="17" spans="1:8" x14ac:dyDescent="0.25">
      <c r="A17" t="s">
        <v>51</v>
      </c>
      <c r="B17" t="s">
        <v>26</v>
      </c>
      <c r="C17">
        <v>6</v>
      </c>
      <c r="D17">
        <v>1</v>
      </c>
      <c r="E17">
        <v>7</v>
      </c>
      <c r="F17">
        <v>12</v>
      </c>
      <c r="G17">
        <v>20</v>
      </c>
      <c r="H17">
        <v>16</v>
      </c>
    </row>
    <row r="18" spans="1:8" x14ac:dyDescent="0.25">
      <c r="A18" t="s">
        <v>36</v>
      </c>
      <c r="B18" t="s">
        <v>23</v>
      </c>
      <c r="C18">
        <v>4</v>
      </c>
      <c r="D18">
        <v>2</v>
      </c>
      <c r="E18">
        <v>6</v>
      </c>
      <c r="F18">
        <v>16</v>
      </c>
      <c r="G18">
        <v>18</v>
      </c>
      <c r="H18">
        <v>17</v>
      </c>
    </row>
    <row r="19" spans="1:8" x14ac:dyDescent="0.25">
      <c r="A19" t="s">
        <v>52</v>
      </c>
      <c r="B19" t="s">
        <v>26</v>
      </c>
      <c r="C19">
        <v>4</v>
      </c>
      <c r="D19">
        <v>2</v>
      </c>
      <c r="E19">
        <v>6</v>
      </c>
      <c r="F19">
        <v>17</v>
      </c>
      <c r="G19">
        <v>19</v>
      </c>
      <c r="H19">
        <v>18</v>
      </c>
    </row>
    <row r="20" spans="1:8" x14ac:dyDescent="0.25">
      <c r="A20" t="s">
        <v>28</v>
      </c>
      <c r="B20" t="s">
        <v>12</v>
      </c>
      <c r="C20">
        <v>6</v>
      </c>
      <c r="D20">
        <v>0</v>
      </c>
      <c r="E20">
        <v>6</v>
      </c>
      <c r="F20">
        <v>10</v>
      </c>
      <c r="G20">
        <v>26</v>
      </c>
      <c r="H20">
        <v>19</v>
      </c>
    </row>
    <row r="21" spans="1:8" x14ac:dyDescent="0.25">
      <c r="A21" t="s">
        <v>30</v>
      </c>
      <c r="B21" t="s">
        <v>12</v>
      </c>
      <c r="C21">
        <v>4</v>
      </c>
      <c r="D21">
        <v>1</v>
      </c>
      <c r="E21">
        <v>5</v>
      </c>
      <c r="F21">
        <v>15</v>
      </c>
      <c r="G21">
        <v>21</v>
      </c>
      <c r="H21">
        <v>20</v>
      </c>
    </row>
    <row r="22" spans="1:8" x14ac:dyDescent="0.25">
      <c r="A22" t="s">
        <v>48</v>
      </c>
      <c r="B22" t="s">
        <v>22</v>
      </c>
      <c r="C22">
        <v>1</v>
      </c>
      <c r="D22">
        <v>3</v>
      </c>
      <c r="E22">
        <v>4</v>
      </c>
      <c r="F22">
        <v>22</v>
      </c>
      <c r="G22">
        <v>14</v>
      </c>
      <c r="H22">
        <v>21</v>
      </c>
    </row>
    <row r="23" spans="1:8" x14ac:dyDescent="0.25">
      <c r="A23" t="s">
        <v>75</v>
      </c>
      <c r="B23" t="s">
        <v>23</v>
      </c>
      <c r="C23">
        <v>1</v>
      </c>
      <c r="D23">
        <v>3</v>
      </c>
      <c r="E23">
        <v>4</v>
      </c>
      <c r="F23">
        <v>23</v>
      </c>
      <c r="G23">
        <v>15</v>
      </c>
      <c r="H23">
        <v>22</v>
      </c>
    </row>
    <row r="24" spans="1:8" x14ac:dyDescent="0.25">
      <c r="A24" t="s">
        <v>29</v>
      </c>
      <c r="B24" t="s">
        <v>12</v>
      </c>
      <c r="C24">
        <v>1</v>
      </c>
      <c r="D24">
        <v>1</v>
      </c>
      <c r="E24">
        <v>2</v>
      </c>
      <c r="F24">
        <v>19</v>
      </c>
      <c r="G24">
        <v>22</v>
      </c>
      <c r="H24">
        <v>23</v>
      </c>
    </row>
    <row r="25" spans="1:8" x14ac:dyDescent="0.25">
      <c r="A25" t="s">
        <v>53</v>
      </c>
      <c r="B25" t="s">
        <v>26</v>
      </c>
      <c r="C25">
        <v>1</v>
      </c>
      <c r="D25">
        <v>1</v>
      </c>
      <c r="E25">
        <v>2</v>
      </c>
      <c r="F25">
        <v>25</v>
      </c>
      <c r="G25">
        <v>23</v>
      </c>
      <c r="H25">
        <v>24</v>
      </c>
    </row>
    <row r="26" spans="1:8" x14ac:dyDescent="0.25">
      <c r="A26" t="s">
        <v>19</v>
      </c>
      <c r="B26" t="s">
        <v>11</v>
      </c>
      <c r="C26">
        <v>0</v>
      </c>
      <c r="D26">
        <v>1</v>
      </c>
      <c r="E26">
        <v>1</v>
      </c>
      <c r="F26">
        <v>28</v>
      </c>
      <c r="G26">
        <v>24</v>
      </c>
      <c r="H26">
        <v>25</v>
      </c>
    </row>
    <row r="27" spans="1:8" x14ac:dyDescent="0.25">
      <c r="A27" t="s">
        <v>33</v>
      </c>
      <c r="B27" t="s">
        <v>12</v>
      </c>
      <c r="C27">
        <v>0</v>
      </c>
      <c r="D27">
        <v>1</v>
      </c>
      <c r="E27">
        <v>1</v>
      </c>
      <c r="F27">
        <v>29</v>
      </c>
      <c r="G27">
        <v>25</v>
      </c>
      <c r="H27">
        <v>26</v>
      </c>
    </row>
    <row r="28" spans="1:8" x14ac:dyDescent="0.25">
      <c r="A28" t="s">
        <v>31</v>
      </c>
      <c r="B28" t="s">
        <v>12</v>
      </c>
      <c r="C28">
        <v>1</v>
      </c>
      <c r="D28">
        <v>0</v>
      </c>
      <c r="E28">
        <v>1</v>
      </c>
      <c r="F28">
        <v>20</v>
      </c>
      <c r="G28">
        <v>27</v>
      </c>
      <c r="H28">
        <v>27</v>
      </c>
    </row>
    <row r="29" spans="1:8" ht="16.7" customHeight="1" x14ac:dyDescent="0.25">
      <c r="A29" t="s">
        <v>39</v>
      </c>
      <c r="B29" t="s">
        <v>23</v>
      </c>
      <c r="C29">
        <v>1</v>
      </c>
      <c r="D29">
        <v>0</v>
      </c>
      <c r="E29">
        <v>1</v>
      </c>
      <c r="F29">
        <v>24</v>
      </c>
      <c r="G29">
        <v>28</v>
      </c>
      <c r="H29">
        <v>28</v>
      </c>
    </row>
    <row r="30" spans="1:8" x14ac:dyDescent="0.25">
      <c r="A30" t="s">
        <v>56</v>
      </c>
      <c r="B30" t="s">
        <v>26</v>
      </c>
      <c r="C30">
        <v>1</v>
      </c>
      <c r="D30">
        <v>0</v>
      </c>
      <c r="E30">
        <v>1</v>
      </c>
      <c r="F30">
        <v>26</v>
      </c>
      <c r="G30">
        <v>29</v>
      </c>
      <c r="H30">
        <v>29</v>
      </c>
    </row>
    <row r="31" spans="1:8" x14ac:dyDescent="0.25">
      <c r="A31" t="s">
        <v>74</v>
      </c>
      <c r="B31" t="s">
        <v>23</v>
      </c>
      <c r="C31">
        <v>0</v>
      </c>
      <c r="D31">
        <v>0</v>
      </c>
      <c r="E31">
        <v>0</v>
      </c>
      <c r="F31">
        <v>30</v>
      </c>
      <c r="G31">
        <v>30</v>
      </c>
      <c r="H31">
        <v>30</v>
      </c>
    </row>
    <row r="32" spans="1:8" x14ac:dyDescent="0.25">
      <c r="A32" t="s">
        <v>37</v>
      </c>
      <c r="B32" t="s">
        <v>23</v>
      </c>
      <c r="C32">
        <v>0</v>
      </c>
      <c r="D32">
        <v>0</v>
      </c>
      <c r="E32">
        <v>0</v>
      </c>
      <c r="F32">
        <v>31</v>
      </c>
      <c r="G32">
        <v>31</v>
      </c>
      <c r="H32">
        <v>31</v>
      </c>
    </row>
    <row r="33" spans="1:8" x14ac:dyDescent="0.25">
      <c r="A33" t="s">
        <v>40</v>
      </c>
      <c r="B33" t="s">
        <v>23</v>
      </c>
      <c r="C33">
        <v>0</v>
      </c>
      <c r="D33">
        <v>0</v>
      </c>
      <c r="E33">
        <v>0</v>
      </c>
      <c r="F33">
        <v>32</v>
      </c>
      <c r="G33">
        <v>32</v>
      </c>
      <c r="H33">
        <v>32</v>
      </c>
    </row>
    <row r="34" spans="1:8" x14ac:dyDescent="0.25">
      <c r="A34" t="s">
        <v>54</v>
      </c>
      <c r="B34" t="s">
        <v>26</v>
      </c>
      <c r="C34">
        <v>0</v>
      </c>
      <c r="D34">
        <v>0</v>
      </c>
      <c r="E34">
        <v>0</v>
      </c>
      <c r="F34">
        <v>33</v>
      </c>
      <c r="G34">
        <v>33</v>
      </c>
      <c r="H34">
        <v>33</v>
      </c>
    </row>
  </sheetData>
  <autoFilter ref="A1:H34" xr:uid="{85AB6A61-95B6-4770-B668-919678F862EC}"/>
  <sortState xmlns:xlrd2="http://schemas.microsoft.com/office/spreadsheetml/2017/richdata2" ref="A2:H34">
    <sortCondition descending="1" ref="E1:E34"/>
  </sortState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Bobři</vt:lpstr>
      <vt:lpstr>Bobříci</vt:lpstr>
      <vt:lpstr>Lowlanders</vt:lpstr>
      <vt:lpstr>Stopaři</vt:lpstr>
      <vt:lpstr>Fabiánky</vt:lpstr>
      <vt:lpstr>Rezerva</vt:lpstr>
      <vt:lpstr>Brankáři</vt:lpstr>
      <vt:lpstr>Hráči</vt:lpstr>
      <vt:lpstr>Statistiky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Pristav</dc:creator>
  <cp:lastModifiedBy>Přístav</cp:lastModifiedBy>
  <cp:lastPrinted>2020-06-06T12:29:01Z</cp:lastPrinted>
  <dcterms:created xsi:type="dcterms:W3CDTF">2017-04-08T19:25:30Z</dcterms:created>
  <dcterms:modified xsi:type="dcterms:W3CDTF">2022-04-28T15:06:38Z</dcterms:modified>
</cp:coreProperties>
</file>